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516" windowWidth="23280" windowHeight="17880" activeTab="0"/>
  </bookViews>
  <sheets>
    <sheet name="Orders" sheetId="1" r:id="rId1"/>
  </sheets>
  <definedNames>
    <definedName name="Agro">'Orders'!$A$32:$D$38</definedName>
    <definedName name="Agro_Into_GP">'Orders'!$C$34</definedName>
    <definedName name="Agro_Into_NFP">'Orders'!$C$35</definedName>
    <definedName name="Agro_Net">'Orders'!$C$37</definedName>
    <definedName name="Agro_Reserve">'Orders'!$C$36</definedName>
    <definedName name="Agro_Reserve_New">'Orders'!$I$26</definedName>
    <definedName name="Agro_Reserve_Total">'Orders'!$H$26</definedName>
    <definedName name="Agro_Surplus">'Orders'!$C$33</definedName>
    <definedName name="Agro_Transfer_Out">'Orders'!$C$38</definedName>
    <definedName name="Assassin_Operations">'Orders'!$A$194:$J$208</definedName>
    <definedName name="Assassin_Sub_Bonus">'Orders'!$B$206</definedName>
    <definedName name="Assassing_Sub_GP">'Orders'!$C$206</definedName>
    <definedName name="Builds">'Orders'!$A$54:$J$86</definedName>
    <definedName name="Email">'Orders'!$I$3</definedName>
    <definedName name="Income">'Orders'!$A$4:$D$22</definedName>
    <definedName name="Intel_Operations">'Orders'!$A$179:$J$193</definedName>
    <definedName name="Intel_Sub_Bonus">'Orders'!$B$191</definedName>
    <definedName name="Intel_Sub_GP">'Orders'!$C$191</definedName>
    <definedName name="Invest_AB_GP">'Orders'!$I$24</definedName>
    <definedName name="Invest_AB_NFP">'Orders'!$J$24</definedName>
    <definedName name="Invest_AB_Total">'Orders'!$H$24</definedName>
    <definedName name="Invest_AC_GP">'Orders'!$I$23</definedName>
    <definedName name="Invest_AC_Total">'Orders'!$H$23</definedName>
    <definedName name="Invest_Air_Bonus_GP">'Orders'!$I$15</definedName>
    <definedName name="Invest_Air_Bonus_NFP">'Orders'!$J$15</definedName>
    <definedName name="Invest_Air_Bonus_Total">'Orders'!$H$15</definedName>
    <definedName name="Invest_Air_Op_Total">'Orders'!$H$14</definedName>
    <definedName name="Invest_Air_Ops_GP">'Orders'!$I$14</definedName>
    <definedName name="Invest_Air_Ops_NFP">'Orders'!$J$14</definedName>
    <definedName name="Invest_AO_NFP">'Orders'!$J$23</definedName>
    <definedName name="Invest_BL_GP">'Orders'!$I$19</definedName>
    <definedName name="Invest_BL_NFP">'Orders'!$J$19</definedName>
    <definedName name="Invest_BL_Total">'Orders'!$H$19</definedName>
    <definedName name="Invest_Conduit_Limit_GP">'Orders'!$I$27</definedName>
    <definedName name="Invest_Conduit_Limit_NFP">'Orders'!$J$27</definedName>
    <definedName name="Invest_Conduit_Limit_Total">'Orders'!$H$27</definedName>
    <definedName name="Invest_GP_Total">'Orders'!$I$32</definedName>
    <definedName name="Invest_Infra_GP">'Orders'!$I$20</definedName>
    <definedName name="Invest_Infra_NFP">'Orders'!$J$20</definedName>
    <definedName name="Invest_Infra_Total">'Orders'!$H$20</definedName>
    <definedName name="Invest_Navigation_GP">'Orders'!$I$29</definedName>
    <definedName name="Invest_Navigation_NFP">'Orders'!$J$29</definedName>
    <definedName name="Invest_Navigation_Total">'Orders'!$H$29</definedName>
    <definedName name="Invest_NFP_Total">'Orders'!$J$32</definedName>
    <definedName name="Invest_OB_GP">'Orders'!$I$22</definedName>
    <definedName name="Invest_OB_NFP">'Orders'!$J$22</definedName>
    <definedName name="Invest_OB_Total">'Orders'!$H$22</definedName>
    <definedName name="Invest_OC_GP">'Orders'!$I$21</definedName>
    <definedName name="Invest_OC_NFP">'Orders'!$J$21</definedName>
    <definedName name="Invest_OC_Total">'Orders'!$H$21</definedName>
    <definedName name="Invest_QR_Aircraft_GP">'Orders'!$I$11</definedName>
    <definedName name="Invest_QR_Aircraft_NFP">'Orders'!$J$11</definedName>
    <definedName name="Invest_QR_Aircraft_Total">'Orders'!$H$11</definedName>
    <definedName name="Invest_QR_Artillery_GP">'Orders'!$I$10</definedName>
    <definedName name="Invest_QR_Artillery_NFP">'Orders'!$J$10</definedName>
    <definedName name="Invest_QR_Artillery_Total">'Orders'!$H$10</definedName>
    <definedName name="Invest_QR_Cavalry_GP">'Orders'!$I$9</definedName>
    <definedName name="Invest_QR_Cavalry_NFP">'Orders'!$J$9</definedName>
    <definedName name="Invest_QR_Cavalry_Total">'Orders'!$H$9</definedName>
    <definedName name="Invest_QR_Infantry_GP">'Orders'!$I$6</definedName>
    <definedName name="Invest_QR_Infantry_NFP">'Orders'!$J$6</definedName>
    <definedName name="Invest_QR_Infantry_Total">'Orders'!$H$6</definedName>
    <definedName name="Invest_QR_Mechanized_GP">'Orders'!$I$13</definedName>
    <definedName name="Invest_QR_Mechanized_NFP">'Orders'!$J$13</definedName>
    <definedName name="Invest_QR_Mechanized_Total">'Orders'!$H$13</definedName>
    <definedName name="Invest_QR_Siege">'Orders'!$I$8</definedName>
    <definedName name="Invest_QR_Siege_GP">'Orders'!$I$8</definedName>
    <definedName name="Invest_QR_Siege_NFP">'Orders'!$J$8</definedName>
    <definedName name="Invest_QR_Siege_Total">'Orders'!$H$8</definedName>
    <definedName name="Invest_QR_Submarine_GP">'Orders'!$I$12</definedName>
    <definedName name="Invest_QR_Submarine_NFP">'Orders'!$J$12</definedName>
    <definedName name="Invest_QR_Submarine_QR">'Orders'!$H$12</definedName>
    <definedName name="Invest_QR_Warship_GP">'Orders'!$I$7</definedName>
    <definedName name="Invest_QR_Warship_NFP">'Orders'!$J$7</definedName>
    <definedName name="Invest_QR_Warship_Total">'Orders'!$H$7</definedName>
    <definedName name="Invest_ROB_GP">'Orders'!$I$18</definedName>
    <definedName name="Invest_ROB_NFP">'Orders'!$J$18</definedName>
    <definedName name="Invest_ROB_Total">'Orders'!$H$18</definedName>
    <definedName name="Invest_ROC_GP">'Orders'!$I$17</definedName>
    <definedName name="Invest_ROC_NFP">'Orders'!$J$17</definedName>
    <definedName name="Invest_ROC_Total">'Orders'!$H$17</definedName>
    <definedName name="Invest_Sub_Bonus_GP">'Orders'!$I$31</definedName>
    <definedName name="Invest_Sub_Bonus_NFP">'Orders'!$J$31</definedName>
    <definedName name="Invest_Sub_Bonus_Total">'Orders'!$H$31</definedName>
    <definedName name="Invest_Sub_Ops_GP">'Orders'!$I$30</definedName>
    <definedName name="Invest_Sub_Ops_NFP">'Orders'!$J$30</definedName>
    <definedName name="Invest_Sub_Ops_Total">'Orders'!$H$30</definedName>
    <definedName name="Invest_Total">'Orders'!$H$32</definedName>
    <definedName name="Invest_Trade_Range_GP">'Orders'!$I$28</definedName>
    <definedName name="Invest_Trade_Range_NFP">'Orders'!$J$28</definedName>
    <definedName name="Invest_Trade_Range_Total">'Orders'!$H$28</definedName>
    <definedName name="Invest_University_GP">'Orders'!$I$25</definedName>
    <definedName name="Invest_University_NFP">'Orders'!$J$25</definedName>
    <definedName name="Invest_University_Total">'Orders'!$H$25</definedName>
    <definedName name="Investments">'Orders'!$F$4:$J$32</definedName>
    <definedName name="Leader_Actions_GP">'Orders'!$I$33</definedName>
    <definedName name="Leader_Actions_NFP">'Orders'!$J$33</definedName>
    <definedName name="Loans">'Orders'!#REF!</definedName>
    <definedName name="Loans_Sub_Amount_Owed">'Orders'!#REF!</definedName>
    <definedName name="Loans_Sub_Total_Loan_Amount">'Orders'!#REF!</definedName>
    <definedName name="Loans_Sub_Total_Owed">'Orders'!#REF!</definedName>
    <definedName name="Loans_Sub_Total_Payments_Current">'Orders'!#REF!</definedName>
    <definedName name="Mercenaries">'Orders'!$I$35</definedName>
    <definedName name="Misc_and_Saved">'Orders'!$F$33:$J$39</definedName>
    <definedName name="Nation_Name">'Orders'!$C$2</definedName>
    <definedName name="Other_GP">'Orders'!$I$36</definedName>
    <definedName name="Other_NFP">'Orders'!$J$36</definedName>
    <definedName name="Player_Information">'Orders'!$A$2:$J$3</definedName>
    <definedName name="Player_Name">'Orders'!$C$3</definedName>
    <definedName name="_xlnm.Print_Area" localSheetId="0">'Orders'!$A$2:$J$263</definedName>
    <definedName name="Projects_Existing">'Orders'!$A$40:$J$53</definedName>
    <definedName name="Projects_Existing_Sub_Engineers">'Orders'!$E$52</definedName>
    <definedName name="Projects_Existing_Sub_Recruit">'Orders'!$F$52</definedName>
    <definedName name="Projects_Existing_Sub_Yard">'Orders'!$D$52</definedName>
    <definedName name="Projects_Existings_Sub_GP">'Orders'!$B$52</definedName>
    <definedName name="Projects_Existings_Sub_NFP">'Orders'!$C$52</definedName>
    <definedName name="Projects_Gold_Total">'Orders'!$I$56</definedName>
    <definedName name="Projects_New">'Orders'!$A$122:$J$135</definedName>
    <definedName name="Projects_New_Recruit">'Orders'!$F$134</definedName>
    <definedName name="Projects_New_Sub_Engineers">'Orders'!$E$134</definedName>
    <definedName name="Projects_New_Sub_GP">'Orders'!$B$134</definedName>
    <definedName name="Projects_New_Sub_NFP">'Orders'!$C$134</definedName>
    <definedName name="Projects_New_Sub_Yard">'Orders'!$D$134</definedName>
    <definedName name="Projects_NFP_Total">'Orders'!$J$56</definedName>
    <definedName name="Projects_Total_Recuitment_GP">'Orders'!$G$56</definedName>
    <definedName name="Projects_Yards_Total">'Orders'!$H$56</definedName>
    <definedName name="Religion_Sub_Bonus">'Orders'!$B$221</definedName>
    <definedName name="Religion_Sub_GP">'Orders'!$C$221</definedName>
    <definedName name="Religious_Operations">'Orders'!$A$209:$J$223</definedName>
    <definedName name="Revenue_Agro_GP">'Orders'!$C$18</definedName>
    <definedName name="Revenue_Agro_NFP">'Orders'!$D$18</definedName>
    <definedName name="Revenue_City">'Orders'!$C$7</definedName>
    <definedName name="Revenue_Inter_City">'Orders'!$C$8</definedName>
    <definedName name="Revenue_Loan_Payments">'Orders'!$C$16</definedName>
    <definedName name="Revenue_Loans">'Orders'!$C$15</definedName>
    <definedName name="Revenue_Mass_Conscription">'Orders'!$D$19</definedName>
    <definedName name="Revenue_Net_Income">'Orders'!$C$13</definedName>
    <definedName name="Revenue_NFP">'Orders'!$D$13</definedName>
    <definedName name="Revenue_Public_Works">'Orders'!$C$9</definedName>
    <definedName name="Revenue_Regional">'Orders'!$C$6</definedName>
    <definedName name="Revenue_Saved_GP">'Orders'!$C$14</definedName>
    <definedName name="Revenue_Slave_NFP">'Orders'!$D$21</definedName>
    <definedName name="Revenue_Technical_Assistance">'Orders'!$D$20</definedName>
    <definedName name="Revenue_Technical_Assistence">'Orders'!$D$20</definedName>
    <definedName name="Revenue_Total_Base_Income">'Orders'!$C$11</definedName>
    <definedName name="Revenue_Trade">'Orders'!$C$10</definedName>
    <definedName name="Saved_GP">'Orders'!$I$39</definedName>
    <definedName name="Saved_NFP">'Orders'!$J$39</definedName>
    <definedName name="Sub_Builds_GP">'Orders'!$I$86</definedName>
    <definedName name="Sub_Builds_NFP">'Orders'!$J$86</definedName>
    <definedName name="Sub_Builds_Recruit">'Orders'!$G$86</definedName>
    <definedName name="Sub_Builds_Yards">'Orders'!$H$86</definedName>
    <definedName name="Support">'Orders'!$A$23:$D$31</definedName>
    <definedName name="Support_Espionage">'Orders'!$C$27</definedName>
    <definedName name="Support_Government">'Orders'!$C$26</definedName>
    <definedName name="Support_Project_GP">'Orders'!$C$30</definedName>
    <definedName name="Support_Project_NFP">'Orders'!$D$30</definedName>
    <definedName name="Support_Religious">'Orders'!$C$28</definedName>
    <definedName name="Support_Training">'Orders'!$C$29</definedName>
    <definedName name="Support_Troop">'Orders'!$C$25</definedName>
    <definedName name="Tax_Rate">'Orders'!$C$12</definedName>
    <definedName name="Tax_Rate_Current">'Orders'!$C$12</definedName>
    <definedName name="Tax_Rate_Overtaxation">'Orders'!$C$13</definedName>
    <definedName name="Tax_Rate_Total">'Orders'!$C$14</definedName>
    <definedName name="Total_Base_Income">'Orders'!$C$11</definedName>
    <definedName name="Total_Builds_GP">'Orders'!$I$38</definedName>
    <definedName name="Total_Builds_NFP">'Orders'!$J$38</definedName>
    <definedName name="Total_GP">'Orders'!$C$22</definedName>
    <definedName name="Total_GP_Available">'Orders'!$C$31</definedName>
    <definedName name="Total_Intel_and_Religious_Ops">'Orders'!$I$34</definedName>
    <definedName name="Total_NFP">'Orders'!$D$22</definedName>
    <definedName name="Total_NFP_Available">'Orders'!$D$31</definedName>
    <definedName name="Total_Recruit_GP">'Orders'!$H$38</definedName>
    <definedName name="Trade_Routes_Existing">'Orders'!$A$165:$J$178</definedName>
    <definedName name="Trade_Routes_New">'Orders'!$A$137:$J$164</definedName>
    <definedName name="Transfers">'Orders'!$A$107:$J$119</definedName>
    <definedName name="Transfers_Out_GP">'Orders'!$C$17</definedName>
    <definedName name="Transfers_Out_NFP">'Orders'!$D$17</definedName>
    <definedName name="Transfers_Sub_Agro">'Orders'!$D$119</definedName>
    <definedName name="Transfers_Sub_GP">'Orders'!$B$119</definedName>
    <definedName name="Transfers_Sub_NFP">'Orders'!$C$119</definedName>
    <definedName name="Turn_Number">'Orders'!$I$2</definedName>
  </definedNames>
  <calcPr fullCalcOnLoad="1"/>
</workbook>
</file>

<file path=xl/comments1.xml><?xml version="1.0" encoding="utf-8"?>
<comments xmlns="http://schemas.openxmlformats.org/spreadsheetml/2006/main">
  <authors>
    <author>Matt Holy</author>
    <author>David Adams</author>
  </authors>
  <commentList>
    <comment ref="A138" authorId="0">
      <text>
        <r>
          <rPr>
            <b/>
            <sz val="8"/>
            <rFont val="Tahoma"/>
            <family val="2"/>
          </rPr>
          <t>Origin Port:</t>
        </r>
        <r>
          <rPr>
            <sz val="8"/>
            <rFont val="Tahoma"/>
            <family val="2"/>
          </rPr>
          <t xml:space="preserve">
The City you are using to start your Trade Route. The city must be connected to your capital by a series of contiguous land regions at Non-Paying Tributary status or better.
If this route is a Land Route, enter 'Land' in the cell, and leave the next four cells blank.</t>
        </r>
      </text>
    </comment>
    <comment ref="B138" authorId="0">
      <text>
        <r>
          <rPr>
            <b/>
            <sz val="8"/>
            <rFont val="Tahoma"/>
            <family val="2"/>
          </rPr>
          <t>Yout Harbor/Base Port:</t>
        </r>
        <r>
          <rPr>
            <sz val="8"/>
            <rFont val="Tahoma"/>
            <family val="2"/>
          </rPr>
          <t xml:space="preserve">
The City you wish to harbor your MSP within. It need not be the same as the </t>
        </r>
        <r>
          <rPr>
            <i/>
            <sz val="8"/>
            <rFont val="Tahoma"/>
            <family val="2"/>
          </rPr>
          <t xml:space="preserve">Origin Port, </t>
        </r>
        <r>
          <rPr>
            <sz val="8"/>
            <rFont val="Tahoma"/>
            <family val="2"/>
          </rPr>
          <t xml:space="preserve">which is used to determine distance. The Harbor/Base Port must be a controlled port city that can trace a line through any number of mapped Seazones/Rivers to the </t>
        </r>
        <r>
          <rPr>
            <i/>
            <sz val="8"/>
            <rFont val="Tahoma"/>
            <family val="2"/>
          </rPr>
          <t>Origin Port</t>
        </r>
        <r>
          <rPr>
            <sz val="8"/>
            <rFont val="Tahoma"/>
            <family val="2"/>
          </rPr>
          <t xml:space="preserve">. </t>
        </r>
      </text>
    </comment>
    <comment ref="D138" authorId="0">
      <text>
        <r>
          <rPr>
            <b/>
            <sz val="8"/>
            <rFont val="Tahoma"/>
            <family val="2"/>
          </rPr>
          <t>Merchant Shipping Points:</t>
        </r>
        <r>
          <rPr>
            <sz val="8"/>
            <rFont val="Tahoma"/>
            <family val="2"/>
          </rPr>
          <t xml:space="preserve">
The Number of MSP you are directly adding to the New Trade Route. If using Hands-Off-Trade, you must be running the </t>
        </r>
        <r>
          <rPr>
            <i/>
            <sz val="8"/>
            <rFont val="Tahoma"/>
            <family val="2"/>
          </rPr>
          <t>IMA</t>
        </r>
        <r>
          <rPr>
            <sz val="8"/>
            <rFont val="Tahoma"/>
            <family val="2"/>
          </rPr>
          <t xml:space="preserve"> action. </t>
        </r>
      </text>
    </comment>
    <comment ref="E138" authorId="0">
      <text>
        <r>
          <rPr>
            <b/>
            <sz val="8"/>
            <rFont val="Tahoma"/>
            <family val="2"/>
          </rPr>
          <t>Distance:</t>
        </r>
        <r>
          <rPr>
            <sz val="8"/>
            <rFont val="Tahoma"/>
            <family val="2"/>
          </rPr>
          <t xml:space="preserve">
The number of Seazones/Rivers between your </t>
        </r>
        <r>
          <rPr>
            <i/>
            <sz val="8"/>
            <rFont val="Tahoma"/>
            <family val="2"/>
          </rPr>
          <t>Origin Port</t>
        </r>
        <r>
          <rPr>
            <sz val="8"/>
            <rFont val="Tahoma"/>
            <family val="2"/>
          </rPr>
          <t xml:space="preserve"> and the </t>
        </r>
        <r>
          <rPr>
            <i/>
            <sz val="8"/>
            <rFont val="Tahoma"/>
            <family val="2"/>
          </rPr>
          <t>Destination Port</t>
        </r>
        <r>
          <rPr>
            <sz val="8"/>
            <rFont val="Tahoma"/>
            <family val="2"/>
          </rPr>
          <t xml:space="preserve"> of your trading partner. This number must be equal to or less than your current </t>
        </r>
        <r>
          <rPr>
            <i/>
            <sz val="8"/>
            <rFont val="Tahoma"/>
            <family val="2"/>
          </rPr>
          <t>Trade Range</t>
        </r>
        <r>
          <rPr>
            <sz val="8"/>
            <rFont val="Tahoma"/>
            <family val="2"/>
          </rPr>
          <t>. You must also possess the Rutters for each Seazone/River crossed.</t>
        </r>
      </text>
    </comment>
    <comment ref="F138" authorId="0">
      <text>
        <r>
          <rPr>
            <b/>
            <sz val="8"/>
            <rFont val="Tahoma"/>
            <family val="2"/>
          </rPr>
          <t>Destination Port:</t>
        </r>
        <r>
          <rPr>
            <sz val="8"/>
            <rFont val="Tahoma"/>
            <family val="2"/>
          </rPr>
          <t xml:space="preserve">
The city you are using to trace the Trade Route to. The City must be controlled by your trade partner, and must be connected to their capital by a series of contiguous land regions of Non-Paying Tributary status or better.</t>
        </r>
      </text>
    </comment>
    <comment ref="H138" authorId="0">
      <text>
        <r>
          <rPr>
            <b/>
            <sz val="8"/>
            <rFont val="Tahoma"/>
            <family val="2"/>
          </rPr>
          <t>Trade Partner:</t>
        </r>
        <r>
          <rPr>
            <sz val="8"/>
            <rFont val="Tahoma"/>
            <family val="2"/>
          </rPr>
          <t xml:space="preserve">
The name of the Nation you wish to trade with.</t>
        </r>
      </text>
    </comment>
    <comment ref="A152" authorId="0">
      <text>
        <r>
          <rPr>
            <b/>
            <sz val="8"/>
            <rFont val="Tahoma"/>
            <family val="2"/>
          </rPr>
          <t>Route Number:</t>
        </r>
        <r>
          <rPr>
            <sz val="8"/>
            <rFont val="Tahoma"/>
            <family val="2"/>
          </rPr>
          <t xml:space="preserve">
The assigned five-digit Trade Route Number (00157) of the Route being changed. Route numbers should be listed in ascending order:
00018
00029
00107</t>
        </r>
      </text>
    </comment>
    <comment ref="B152" authorId="0">
      <text>
        <r>
          <rPr>
            <b/>
            <sz val="8"/>
            <rFont val="Tahoma"/>
            <family val="2"/>
          </rPr>
          <t>MSP Change:</t>
        </r>
        <r>
          <rPr>
            <sz val="8"/>
            <rFont val="Tahoma"/>
            <family val="2"/>
          </rPr>
          <t xml:space="preserve">
The Change in </t>
        </r>
        <r>
          <rPr>
            <i/>
            <sz val="8"/>
            <rFont val="Tahoma"/>
            <family val="2"/>
          </rPr>
          <t>Merchant Shipping Points</t>
        </r>
        <r>
          <rPr>
            <sz val="8"/>
            <rFont val="Tahoma"/>
            <family val="2"/>
          </rPr>
          <t xml:space="preserve"> allocated to the route, expressed as a positive or negative number. If running Hands-Off-Trade, an </t>
        </r>
        <r>
          <rPr>
            <i/>
            <sz val="8"/>
            <rFont val="Tahoma"/>
            <family val="2"/>
          </rPr>
          <t>IMA</t>
        </r>
        <r>
          <rPr>
            <sz val="8"/>
            <rFont val="Tahoma"/>
            <family val="2"/>
          </rPr>
          <t xml:space="preserve"> action must be run.</t>
        </r>
      </text>
    </comment>
    <comment ref="C152" authorId="0">
      <text>
        <r>
          <rPr>
            <b/>
            <sz val="8"/>
            <rFont val="Tahoma"/>
            <family val="2"/>
          </rPr>
          <t>Harbor/Base Port Change:</t>
        </r>
        <r>
          <rPr>
            <sz val="8"/>
            <rFont val="Tahoma"/>
            <family val="2"/>
          </rPr>
          <t xml:space="preserve">
The new Harbor/Base Port must be a controlled port city that can trace a line through any number of mapped Seazones/Rivers to the From Port. </t>
        </r>
      </text>
    </comment>
    <comment ref="G152" authorId="0">
      <text>
        <r>
          <rPr>
            <b/>
            <sz val="8"/>
            <rFont val="Tahoma"/>
            <family val="2"/>
          </rPr>
          <t>Origin Port Change:</t>
        </r>
        <r>
          <rPr>
            <sz val="8"/>
            <rFont val="Tahoma"/>
            <family val="2"/>
          </rPr>
          <t xml:space="preserve">
The new </t>
        </r>
        <r>
          <rPr>
            <i/>
            <sz val="8"/>
            <rFont val="Tahoma"/>
            <family val="2"/>
          </rPr>
          <t>Origin City</t>
        </r>
        <r>
          <rPr>
            <sz val="8"/>
            <rFont val="Tahoma"/>
            <family val="2"/>
          </rPr>
          <t xml:space="preserve"> must be connected to your capital by a series of contiguous land regions at Non-Paying Tributary status or better. If this changes the Distance of the route, be sure to note that as well.</t>
        </r>
      </text>
    </comment>
    <comment ref="J152" authorId="0">
      <text>
        <r>
          <rPr>
            <b/>
            <sz val="8"/>
            <rFont val="Tahoma"/>
            <family val="2"/>
          </rPr>
          <t>Distance Change:</t>
        </r>
        <r>
          <rPr>
            <sz val="8"/>
            <rFont val="Tahoma"/>
            <family val="2"/>
          </rPr>
          <t xml:space="preserve">
The number of Seazones/Rivers between the  </t>
        </r>
        <r>
          <rPr>
            <i/>
            <sz val="8"/>
            <rFont val="Tahoma"/>
            <family val="2"/>
          </rPr>
          <t>Origin City</t>
        </r>
        <r>
          <rPr>
            <sz val="8"/>
            <rFont val="Tahoma"/>
            <family val="2"/>
          </rPr>
          <t xml:space="preserve"> and the </t>
        </r>
        <r>
          <rPr>
            <i/>
            <sz val="8"/>
            <rFont val="Tahoma"/>
            <family val="2"/>
          </rPr>
          <t>Destination City</t>
        </r>
        <r>
          <rPr>
            <sz val="8"/>
            <rFont val="Tahoma"/>
            <family val="2"/>
          </rPr>
          <t>.</t>
        </r>
      </text>
    </comment>
    <comment ref="A166" authorId="0">
      <text>
        <r>
          <rPr>
            <b/>
            <sz val="8"/>
            <rFont val="Tahoma"/>
            <family val="2"/>
          </rPr>
          <t>Port City:</t>
        </r>
        <r>
          <rPr>
            <sz val="8"/>
            <rFont val="Tahoma"/>
            <family val="2"/>
          </rPr>
          <t xml:space="preserve">
The city at which the Merchant Fleet Manipulation is taking place. For Maritime Conversions, the Port City should indicate which garrison the units are being converted into or out of.</t>
        </r>
      </text>
    </comment>
    <comment ref="C166" authorId="0">
      <text>
        <r>
          <rPr>
            <b/>
            <sz val="8"/>
            <rFont val="Tahoma"/>
            <family val="2"/>
          </rPr>
          <t>Type:</t>
        </r>
        <r>
          <rPr>
            <sz val="8"/>
            <rFont val="Tahoma"/>
            <family val="2"/>
          </rPr>
          <t xml:space="preserve">
</t>
        </r>
        <r>
          <rPr>
            <b/>
            <sz val="8"/>
            <rFont val="Tahoma"/>
            <family val="2"/>
          </rPr>
          <t>Conversion</t>
        </r>
        <r>
          <rPr>
            <sz val="8"/>
            <rFont val="Tahoma"/>
            <family val="2"/>
          </rPr>
          <t xml:space="preserve">: Used when converting MSP into light transports, or when converting any ship with a Cargo Value into MSP.
</t>
        </r>
        <r>
          <rPr>
            <b/>
            <sz val="8"/>
            <rFont val="Tahoma"/>
            <family val="2"/>
          </rPr>
          <t>Internal Trade</t>
        </r>
        <r>
          <rPr>
            <sz val="8"/>
            <rFont val="Tahoma"/>
            <family val="2"/>
          </rPr>
          <t xml:space="preserve">: MSPs on Internal Trade add to the ITV of the nation, increasing Inter-City Trade Income. Can be Pirated.
</t>
        </r>
        <r>
          <rPr>
            <b/>
            <sz val="8"/>
            <rFont val="Tahoma"/>
            <family val="2"/>
          </rPr>
          <t>Fishing Fleet</t>
        </r>
        <r>
          <rPr>
            <sz val="8"/>
            <rFont val="Tahoma"/>
            <family val="2"/>
          </rPr>
          <t xml:space="preserve">: MSPs on Fishing Fleets add to the Agro production of the nation. Can be Pirated.
</t>
        </r>
        <r>
          <rPr>
            <b/>
            <sz val="8"/>
            <rFont val="Tahoma"/>
            <family val="2"/>
          </rPr>
          <t>Harbored</t>
        </r>
        <r>
          <rPr>
            <sz val="8"/>
            <rFont val="Tahoma"/>
            <family val="2"/>
          </rPr>
          <t>: MSP which are sitting in port doing nothing. These fleets have no benefit, but may not be Pirated.</t>
        </r>
      </text>
    </comment>
    <comment ref="I166" authorId="0">
      <text>
        <r>
          <rPr>
            <b/>
            <sz val="8"/>
            <rFont val="Tahoma"/>
            <family val="2"/>
          </rPr>
          <t>MSP:</t>
        </r>
        <r>
          <rPr>
            <sz val="8"/>
            <rFont val="Tahoma"/>
            <family val="2"/>
          </rPr>
          <t xml:space="preserve">
The number of Merchant Shipping Points being added or subtracted, expressed as a positive or negative number.
Positive amounts for MSP being added to a merchant fleet, or MSP converted into light transports.
Negative amounts for MSP being withdrawn from a merchant fleet, or MSP gained from the conversion of naval units.</t>
        </r>
      </text>
    </comment>
    <comment ref="F166" authorId="0">
      <text>
        <r>
          <rPr>
            <b/>
            <sz val="8"/>
            <rFont val="Tahoma"/>
            <family val="2"/>
          </rPr>
          <t>Units:</t>
        </r>
        <r>
          <rPr>
            <sz val="8"/>
            <rFont val="Tahoma"/>
            <family val="2"/>
          </rPr>
          <t xml:space="preserve">
For Maritime Conversions, list the number of units being created by the MSP Conversion (10xt) as a positive amount, or the number and type of units being converted into MSP (-10ct, -5xt) as a negative amount.</t>
        </r>
      </text>
    </comment>
    <comment ref="J166" authorId="0">
      <text>
        <r>
          <rPr>
            <b/>
            <sz val="8"/>
            <rFont val="Tahoma"/>
            <family val="2"/>
          </rPr>
          <t>Existing:</t>
        </r>
        <r>
          <rPr>
            <sz val="8"/>
            <rFont val="Tahoma"/>
            <family val="2"/>
          </rPr>
          <t xml:space="preserve">
Mark 'Yes' When adding MSP to an existing Merchant Fleet at a given Port City, rather than creating an entirely new Merchant Fleet. Otherwise, leave blank.</t>
        </r>
      </text>
    </comment>
    <comment ref="L139"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153"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L167" authorId="0">
      <text>
        <r>
          <rPr>
            <sz val="8"/>
            <rFont val="Tahoma"/>
            <family val="2"/>
          </rPr>
          <t>The Total amount of MSP Changes made in the turn. This number should be a zero. If not, the box will glow red and indicate the number of MSP you are short, or the number of MSP you still have yet to assign.</t>
        </r>
      </text>
    </comment>
    <comment ref="A180" authorId="0">
      <text>
        <r>
          <rPr>
            <b/>
            <sz val="8"/>
            <rFont val="Tahoma"/>
            <family val="2"/>
          </rPr>
          <t>Operation Code:</t>
        </r>
        <r>
          <rPr>
            <sz val="8"/>
            <rFont val="Tahoma"/>
            <family val="2"/>
          </rPr>
          <t xml:space="preserve">
The two or three letter code used to signify which Operation is being run.</t>
        </r>
      </text>
    </comment>
    <comment ref="C180" authorId="0">
      <text>
        <r>
          <rPr>
            <b/>
            <sz val="8"/>
            <rFont val="Tahoma"/>
            <family val="2"/>
          </rPr>
          <t>GP Bribery:</t>
        </r>
        <r>
          <rPr>
            <sz val="8"/>
            <rFont val="Tahoma"/>
            <family val="2"/>
          </rPr>
          <t xml:space="preserve">
The amount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Etc.</t>
        </r>
      </text>
    </comment>
    <comment ref="F180"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180" authorId="0">
      <text>
        <r>
          <rPr>
            <b/>
            <sz val="8"/>
            <rFont val="Tahoma"/>
            <family val="2"/>
          </rPr>
          <t>Notes:</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Launch this Subvert Leader Operation at the general of any army invading my controlled regions.</t>
        </r>
      </text>
    </comment>
    <comment ref="A195" authorId="0">
      <text>
        <r>
          <rPr>
            <b/>
            <sz val="8"/>
            <rFont val="Tahoma"/>
            <family val="2"/>
          </rPr>
          <t>Operation Code:</t>
        </r>
        <r>
          <rPr>
            <sz val="8"/>
            <rFont val="Tahoma"/>
            <family val="2"/>
          </rPr>
          <t xml:space="preserve">
The two or three letter code used to signify which Operation is being run.</t>
        </r>
      </text>
    </comment>
    <comment ref="B195"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Assassin Bns</t>
        </r>
        <r>
          <rPr>
            <sz val="8"/>
            <rFont val="Tahoma"/>
            <family val="2"/>
          </rPr>
          <t xml:space="preserve"> figure from your Espionage Ratings.</t>
        </r>
      </text>
    </comment>
    <comment ref="C195" authorId="0">
      <text>
        <r>
          <rPr>
            <b/>
            <sz val="8"/>
            <rFont val="Tahoma"/>
            <family val="2"/>
          </rPr>
          <t>GP Bribery:</t>
        </r>
        <r>
          <rPr>
            <sz val="8"/>
            <rFont val="Tahoma"/>
            <family val="2"/>
          </rPr>
          <t xml:space="preserve">
The amount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Etc.</t>
        </r>
      </text>
    </comment>
    <comment ref="F195"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195" authorId="0">
      <text>
        <r>
          <rPr>
            <b/>
            <sz val="8"/>
            <rFont val="Tahoma"/>
            <family val="2"/>
          </rPr>
          <t>Notes:</t>
        </r>
        <r>
          <rPr>
            <sz val="8"/>
            <rFont val="Tahoma"/>
            <family val="2"/>
          </rPr>
          <t xml:space="preserve">
Any additional information required by the Operation or any Conditional Triggers attached to the Operation.
</t>
        </r>
        <r>
          <rPr>
            <i/>
            <sz val="8"/>
            <rFont val="Tahoma"/>
            <family val="2"/>
          </rPr>
          <t>Example</t>
        </r>
        <r>
          <rPr>
            <sz val="8"/>
            <rFont val="Tahoma"/>
            <family val="2"/>
          </rPr>
          <t>: Launch this Kill Leader Operation at the general of any army invading my controlled regions.</t>
        </r>
      </text>
    </comment>
    <comment ref="A210" authorId="0">
      <text>
        <r>
          <rPr>
            <b/>
            <sz val="8"/>
            <rFont val="Tahoma"/>
            <family val="2"/>
          </rPr>
          <t>Operation Code:</t>
        </r>
        <r>
          <rPr>
            <sz val="8"/>
            <rFont val="Tahoma"/>
            <family val="2"/>
          </rPr>
          <t xml:space="preserve">
The two or three letter code used to signify which Operation is being run.</t>
        </r>
      </text>
    </comment>
    <comment ref="B210"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Ops Bonus</t>
        </r>
        <r>
          <rPr>
            <sz val="8"/>
            <rFont val="Tahoma"/>
            <family val="2"/>
          </rPr>
          <t xml:space="preserve"> figure from your Religious Ratings.</t>
        </r>
      </text>
    </comment>
    <comment ref="C210" authorId="0">
      <text>
        <r>
          <rPr>
            <b/>
            <sz val="8"/>
            <rFont val="Tahoma"/>
            <family val="2"/>
          </rPr>
          <t>GP Bribery:</t>
        </r>
        <r>
          <rPr>
            <sz val="8"/>
            <rFont val="Tahoma"/>
            <family val="2"/>
          </rPr>
          <t xml:space="preserve">
The amount of Gold you are using to support the Operation. Each threshold of Bribery grants you a die roll which will:
50% - Do Nothing
40% - Add 1 Bonus Point
10% - Subtract 1 Bonus Point
GP Thresholds:
1 GP = 1 Die
9 GP = 2 Dice
27 GP = 3 Dice
64 GP = 4 Dice
125 GP = 5 Dice
216 GP = 6 Dice
343 GP = 7 Dice
512 GP = 8 Dice
729 GP = 9 Dice
Etc.</t>
        </r>
      </text>
    </comment>
    <comment ref="D210" authorId="0">
      <text>
        <r>
          <rPr>
            <b/>
            <sz val="8"/>
            <rFont val="Tahoma"/>
            <family val="2"/>
          </rPr>
          <t>Base of Operation:</t>
        </r>
        <r>
          <rPr>
            <sz val="4"/>
            <rFont val="Tahoma"/>
            <family val="0"/>
          </rPr>
          <t xml:space="preserve">
</t>
        </r>
        <r>
          <rPr>
            <sz val="8"/>
            <rFont val="Tahoma"/>
            <family val="2"/>
          </rPr>
          <t>Leave blank if Base is within your HBZ.</t>
        </r>
        <r>
          <rPr>
            <sz val="4"/>
            <rFont val="Tahoma"/>
            <family val="0"/>
          </rPr>
          <t xml:space="preserve">
</t>
        </r>
        <r>
          <rPr>
            <sz val="8"/>
            <rFont val="Tahoma"/>
            <family val="2"/>
          </rPr>
          <t xml:space="preserve">The Location (Region, City, or Seazone/River) where the Operation is being launched from. To be a Valid Base of Operations,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 ref="F210" authorId="0">
      <text>
        <r>
          <rPr>
            <b/>
            <sz val="8"/>
            <rFont val="Tahoma"/>
            <family val="2"/>
          </rPr>
          <t>Target Location:</t>
        </r>
        <r>
          <rPr>
            <sz val="8"/>
            <rFont val="Tahoma"/>
            <family val="2"/>
          </rPr>
          <t xml:space="preserve">
The location where the Operation is to take place. Note that if the number of Action Points beween the </t>
        </r>
        <r>
          <rPr>
            <i/>
            <sz val="8"/>
            <rFont val="Tahoma"/>
            <family val="2"/>
          </rPr>
          <t>Target Location</t>
        </r>
        <r>
          <rPr>
            <sz val="8"/>
            <rFont val="Tahoma"/>
            <family val="2"/>
          </rPr>
          <t xml:space="preserve"> and the </t>
        </r>
        <r>
          <rPr>
            <i/>
            <sz val="8"/>
            <rFont val="Tahoma"/>
            <family val="2"/>
          </rPr>
          <t>Base of Operations</t>
        </r>
        <r>
          <rPr>
            <sz val="8"/>
            <rFont val="Tahoma"/>
            <family val="2"/>
          </rPr>
          <t xml:space="preserve"> exceeds your </t>
        </r>
        <r>
          <rPr>
            <i/>
            <sz val="8"/>
            <rFont val="Tahoma"/>
            <family val="2"/>
          </rPr>
          <t>Action Range</t>
        </r>
        <r>
          <rPr>
            <sz val="8"/>
            <rFont val="Tahoma"/>
            <family val="2"/>
          </rPr>
          <t xml:space="preserve"> (Tech Level / 2), you will suffer a -1 Penalty for each additional AP beyond your </t>
        </r>
        <r>
          <rPr>
            <i/>
            <sz val="8"/>
            <rFont val="Tahoma"/>
            <family val="2"/>
          </rPr>
          <t>Action Range</t>
        </r>
        <r>
          <rPr>
            <sz val="8"/>
            <rFont val="Tahoma"/>
            <family val="2"/>
          </rPr>
          <t>.
If the Target Location can be variable (due to Reveal Fact Information or conditional Triggers) write 'Conditional' as the Target Location and explain in the Notes section.</t>
        </r>
      </text>
    </comment>
    <comment ref="H210" authorId="0">
      <text>
        <r>
          <rPr>
            <b/>
            <sz val="8"/>
            <rFont val="Tahoma"/>
            <family val="2"/>
          </rPr>
          <t>Notes:</t>
        </r>
        <r>
          <rPr>
            <sz val="8"/>
            <rFont val="Tahoma"/>
            <family val="2"/>
          </rPr>
          <t xml:space="preserve">
Any additional information required by the Operation or any Conditional Triggers attached to the Operation.
For MW ops, include existing conversion percentage and old religion.</t>
        </r>
      </text>
    </comment>
    <comment ref="B180" authorId="0">
      <text>
        <r>
          <rPr>
            <b/>
            <sz val="8"/>
            <rFont val="Tahoma"/>
            <family val="2"/>
          </rPr>
          <t>Bonus Points:</t>
        </r>
        <r>
          <rPr>
            <sz val="8"/>
            <rFont val="Tahoma"/>
            <family val="2"/>
          </rPr>
          <t xml:space="preserve">
The number of Bonus Points being assigned to the Operation. The Total number of points assigned may not exceed the </t>
        </r>
        <r>
          <rPr>
            <i/>
            <sz val="8"/>
            <rFont val="Tahoma"/>
            <family val="2"/>
          </rPr>
          <t>OperationsBns</t>
        </r>
        <r>
          <rPr>
            <sz val="8"/>
            <rFont val="Tahoma"/>
            <family val="2"/>
          </rPr>
          <t xml:space="preserve"> figure from your Espionage Ratings.</t>
        </r>
      </text>
    </comment>
    <comment ref="A108" authorId="0">
      <text>
        <r>
          <rPr>
            <b/>
            <sz val="8"/>
            <rFont val="Tahoma"/>
            <family val="2"/>
          </rPr>
          <t>To Nation:</t>
        </r>
        <r>
          <rPr>
            <sz val="8"/>
            <rFont val="Tahoma"/>
            <family val="2"/>
          </rPr>
          <t xml:space="preserve">
The Nation you are making the Transfer to.</t>
        </r>
      </text>
    </comment>
    <comment ref="F108" authorId="0">
      <text>
        <r>
          <rPr>
            <b/>
            <sz val="8"/>
            <rFont val="Tahoma"/>
            <family val="2"/>
          </rPr>
          <t>Units:</t>
        </r>
        <r>
          <rPr>
            <sz val="8"/>
            <rFont val="Tahoma"/>
            <family val="2"/>
          </rPr>
          <t xml:space="preserve">
Any mobile units being transferred (Includes SlaveNFP, troops, etc.). Troops which are transferred are immediately halved. If the two nations are of different Religions, they are halved again. If the Two Nations are of of different Languages, they are halved yet again. SlaveNFP are transferred without reduction.</t>
        </r>
      </text>
    </comment>
    <comment ref="D108" authorId="0">
      <text>
        <r>
          <rPr>
            <b/>
            <sz val="8"/>
            <rFont val="Tahoma"/>
            <family val="2"/>
          </rPr>
          <t>NFP:</t>
        </r>
        <r>
          <rPr>
            <sz val="8"/>
            <rFont val="Tahoma"/>
            <family val="2"/>
          </rPr>
          <t xml:space="preserve">
National Force Points being transferred. 
NFP transferred to nations of the same Religion and Language are automatically halved upon transfer. NFP may not be directly traded to Nations of opposing Religion or Languages.
NFP may be converted and transferred as SlaveNFP if both nations are a Slave Economy. These SlaveNFP are transferred without reduction.
</t>
        </r>
      </text>
    </comment>
    <comment ref="G108" authorId="0">
      <text>
        <r>
          <rPr>
            <b/>
            <sz val="8"/>
            <rFont val="Tahoma"/>
            <family val="2"/>
          </rPr>
          <t>Means of Transfer</t>
        </r>
        <r>
          <rPr>
            <sz val="8"/>
            <rFont val="Tahoma"/>
            <family val="2"/>
          </rPr>
          <t xml:space="preserve">:
Can be any of the following:
</t>
        </r>
        <r>
          <rPr>
            <b/>
            <sz val="8"/>
            <rFont val="Tahoma"/>
            <family val="2"/>
          </rPr>
          <t>Trade Route</t>
        </r>
        <r>
          <rPr>
            <sz val="8"/>
            <rFont val="Tahoma"/>
            <family val="2"/>
          </rPr>
          <t xml:space="preserve">: If you currently Trade with the Target Nation, unlimited Agro and GP may be traded along it. List the five-digit Trade Route Number in the field.
</t>
        </r>
        <r>
          <rPr>
            <b/>
            <sz val="8"/>
            <rFont val="Tahoma"/>
            <family val="2"/>
          </rPr>
          <t>Tithe</t>
        </r>
        <r>
          <rPr>
            <sz val="8"/>
            <rFont val="Tahoma"/>
            <family val="2"/>
          </rPr>
          <t xml:space="preserve">: If you collect from or owe a tithe to the Target Nation, unlimited GP may be traded through it. Simply note 'Tithe' in the field.
</t>
        </r>
        <r>
          <rPr>
            <b/>
            <sz val="8"/>
            <rFont val="Tahoma"/>
            <family val="2"/>
          </rPr>
          <t>Leader</t>
        </r>
        <r>
          <rPr>
            <sz val="8"/>
            <rFont val="Tahoma"/>
            <family val="2"/>
          </rPr>
          <t xml:space="preserve">: Leaders may transport resources personally. List the Leader Number (K01, L12, etc.) in the field. A leader acting alone may oversee no more than 100 GP, 50 NFP or 10 Agro in a single transfer.  Each 100 GP, 1 NFP and 0.5 Agro require 1 Cargo Capacity if being transported via Seazone, but are limited only by the Cargo Value of the fleet.
</t>
        </r>
        <r>
          <rPr>
            <b/>
            <sz val="8"/>
            <rFont val="Tahoma"/>
            <family val="2"/>
          </rPr>
          <t>Pickup</t>
        </r>
        <r>
          <rPr>
            <sz val="8"/>
            <rFont val="Tahoma"/>
            <family val="2"/>
          </rPr>
          <t>: A foreign Leader may be arriving to take on the resources. List the Leader's Number and the location of the Pickup (Pickup from L11 in Berlin). A single leader may oversee no more than 100 GP, 50 NFP or 10 Agro in a single transfer.  Each 100 GP, 1 NFP and 1 Agro require 1 Cargo Capacity if being transported via Seazone, but are limited only by the Cargo Value of the fleet.</t>
        </r>
      </text>
    </comment>
    <comment ref="C108" authorId="0">
      <text>
        <r>
          <rPr>
            <b/>
            <sz val="8"/>
            <rFont val="Tahoma"/>
            <family val="2"/>
          </rPr>
          <t>GP:</t>
        </r>
        <r>
          <rPr>
            <sz val="8"/>
            <rFont val="Tahoma"/>
            <family val="2"/>
          </rPr>
          <t xml:space="preserve">
The number of Gold Points transferred.</t>
        </r>
      </text>
    </comment>
    <comment ref="A123" authorId="0">
      <text>
        <r>
          <rPr>
            <b/>
            <sz val="8"/>
            <rFont val="Tahoma"/>
            <family val="2"/>
          </rPr>
          <t>Project Type:</t>
        </r>
        <r>
          <rPr>
            <sz val="8"/>
            <rFont val="Tahoma"/>
            <family val="2"/>
          </rPr>
          <t xml:space="preserve">
The Type of National Project being constructed. See BR 6 and ME 4.</t>
        </r>
      </text>
    </comment>
    <comment ref="B123" authorId="0">
      <text>
        <r>
          <rPr>
            <b/>
            <sz val="8"/>
            <rFont val="Tahoma"/>
            <family val="2"/>
          </rPr>
          <t>GP:</t>
        </r>
        <r>
          <rPr>
            <sz val="8"/>
            <rFont val="Tahoma"/>
            <family val="2"/>
          </rPr>
          <t xml:space="preserve">
The Number of Gold Points spent on the Project.</t>
        </r>
      </text>
    </comment>
    <comment ref="C123" authorId="0">
      <text>
        <r>
          <rPr>
            <b/>
            <sz val="8"/>
            <rFont val="Tahoma"/>
            <family val="2"/>
          </rPr>
          <t>NFP:</t>
        </r>
        <r>
          <rPr>
            <sz val="8"/>
            <rFont val="Tahoma"/>
            <family val="2"/>
          </rPr>
          <t xml:space="preserve">
How much of your National Force Pool is being spent on the Project. Whole numbers only.</t>
        </r>
      </text>
    </comment>
    <comment ref="A41" authorId="0">
      <text>
        <r>
          <rPr>
            <b/>
            <sz val="8"/>
            <rFont val="Tahoma"/>
            <family val="2"/>
          </rPr>
          <t>Project ID:</t>
        </r>
        <r>
          <rPr>
            <sz val="8"/>
            <rFont val="Tahoma"/>
            <family val="2"/>
          </rPr>
          <t xml:space="preserve">
The five-digit number asigned to the Project. Project numbers MUST be listed in ascending order:
00018
00029
00107</t>
        </r>
      </text>
    </comment>
    <comment ref="C41" authorId="0">
      <text>
        <r>
          <rPr>
            <b/>
            <sz val="8"/>
            <rFont val="Tahoma"/>
            <family val="2"/>
          </rPr>
          <t>NFP:</t>
        </r>
        <r>
          <rPr>
            <sz val="8"/>
            <rFont val="Tahoma"/>
            <family val="2"/>
          </rPr>
          <t xml:space="preserve">
How much of your National Force Pool is being spent on the Project. Whole numbers only.</t>
        </r>
      </text>
    </comment>
    <comment ref="B41" authorId="0">
      <text>
        <r>
          <rPr>
            <b/>
            <sz val="8"/>
            <rFont val="Tahoma"/>
            <family val="2"/>
          </rPr>
          <t>GP:</t>
        </r>
        <r>
          <rPr>
            <sz val="8"/>
            <rFont val="Tahoma"/>
            <family val="2"/>
          </rPr>
          <t xml:space="preserve">
The Number of Gold Points spent on the Project.</t>
        </r>
      </text>
    </comment>
    <comment ref="E108" authorId="0">
      <text>
        <r>
          <rPr>
            <b/>
            <sz val="8"/>
            <rFont val="Tahoma"/>
            <family val="2"/>
          </rPr>
          <t>Reserve Agro:</t>
        </r>
        <r>
          <rPr>
            <sz val="8"/>
            <rFont val="Tahoma"/>
            <family val="2"/>
          </rPr>
          <t xml:space="preserve">
Agro which is held in the Reserve of a Nation can be transferred. The agro to transfer may have just been put into Reserve that same turn.</t>
        </r>
      </text>
    </comment>
    <comment ref="J55" authorId="0">
      <text>
        <r>
          <rPr>
            <b/>
            <sz val="8"/>
            <rFont val="Tahoma"/>
            <family val="2"/>
          </rPr>
          <t>NFP:</t>
        </r>
        <r>
          <rPr>
            <sz val="8"/>
            <rFont val="Tahoma"/>
            <family val="2"/>
          </rPr>
          <t xml:space="preserve">
The amount of your National Force Pool being spent on the Project. If you are disbanding Units (Including SlaveNFP), indicate a negative number. Units which are disbanded produce their Cost in NFP. SlaveNFP disbanded may not be used for Troop Builds or Investments.</t>
        </r>
      </text>
    </comment>
    <comment ref="I55" authorId="0">
      <text>
        <r>
          <rPr>
            <b/>
            <sz val="8"/>
            <rFont val="Tahoma"/>
            <family val="2"/>
          </rPr>
          <t>GP:</t>
        </r>
        <r>
          <rPr>
            <sz val="8"/>
            <rFont val="Tahoma"/>
            <family val="2"/>
          </rPr>
          <t xml:space="preserve">
The amount of Gold Points you are spending on the Build.</t>
        </r>
      </text>
    </comment>
    <comment ref="H55" authorId="0">
      <text>
        <r>
          <rPr>
            <b/>
            <sz val="8"/>
            <rFont val="Tahoma"/>
            <family val="2"/>
          </rPr>
          <t>YardC:</t>
        </r>
        <r>
          <rPr>
            <sz val="8"/>
            <rFont val="Tahoma"/>
            <family val="2"/>
          </rPr>
          <t xml:space="preserve">
The number of Yard Capacity (Industrial Capacity) being spent on the build. Each City poduces an intrisic amount of Industrial Capacity per turn. If the city is within your </t>
        </r>
        <r>
          <rPr>
            <sz val="8"/>
            <rFont val="Tahoma"/>
            <family val="2"/>
          </rPr>
          <t>Homeland Build Zone you may use its Industrial Capacity for builds. Most heavy units and all naval units cost Industrial Capacity.</t>
        </r>
      </text>
    </comment>
    <comment ref="G55" authorId="0">
      <text>
        <r>
          <rPr>
            <b/>
            <sz val="8"/>
            <rFont val="Tahoma"/>
            <family val="2"/>
          </rPr>
          <t>Leader:</t>
        </r>
        <r>
          <rPr>
            <sz val="8"/>
            <rFont val="Tahoma"/>
            <family val="2"/>
          </rPr>
          <t xml:space="preserve">
Use this field whenever:
1) Building/Disbanding units directly into/from a Leader's army field.
2) Using a Leader to ship resources for the Build.
3) A Leader action is required for the Build (Colonization, Site Construction, etc.).
In all cases, list the type and army number (H02, L12, etc.) of the leader in question.</t>
        </r>
      </text>
    </comment>
    <comment ref="F55" authorId="0">
      <text>
        <r>
          <rPr>
            <b/>
            <sz val="8"/>
            <rFont val="Tahoma"/>
            <family val="2"/>
          </rPr>
          <t xml:space="preserve">Location:
</t>
        </r>
        <r>
          <rPr>
            <sz val="8"/>
            <rFont val="Tahoma"/>
            <family val="2"/>
          </rPr>
          <t xml:space="preserve">
The Location (City in Region or Region) of the Build.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If Location is a city, list the region in parenthesis. 
Example: Constantinople in Thrace</t>
        </r>
      </text>
    </comment>
    <comment ref="A55" authorId="0">
      <text>
        <r>
          <rPr>
            <b/>
            <sz val="8"/>
            <rFont val="Tahoma"/>
            <family val="2"/>
          </rPr>
          <t>Build Item:</t>
        </r>
        <r>
          <rPr>
            <sz val="8"/>
            <rFont val="Tahoma"/>
            <family val="2"/>
          </rPr>
          <t xml:space="preserve">
The number and name of the items you are building. Cities, Troops, Public Works, etc. If the build has a sea componant (Port Cities and Port Areas) be sure to list which Seazone they are on.</t>
        </r>
      </text>
    </comment>
    <comment ref="E33" authorId="0">
      <text>
        <r>
          <rPr>
            <b/>
            <sz val="8"/>
            <rFont val="Tahoma"/>
            <family val="2"/>
          </rPr>
          <t>Leader Action Bribery:</t>
        </r>
        <r>
          <rPr>
            <sz val="8"/>
            <rFont val="Tahoma"/>
            <family val="2"/>
          </rPr>
          <t xml:space="preserve">
The GP used for the Bribery of any undertaken Leader Actions during the turn. Most Charisma and Diplomacy actions can be bribed. Each threshold of Bribery grants you a die roll which will:
50% - Do Nothing
40% - Add 1 Bonus Point
10% - Subtract 1 Bonus Point
GP Thresholds:
1 GP = 1 Die
9 GP = 2 Dice
27 GP = 3 Dice
64 GP = 4 Dice
125 GP = 5 Dice
216 GP = 6 Dice
343 GP = 7 Dice
512 GP = 8 Dice
729 GP = 9 Dice
1000 GP = 10 Dice
Etc.</t>
        </r>
      </text>
    </comment>
    <comment ref="C33" authorId="0">
      <text>
        <r>
          <rPr>
            <b/>
            <sz val="8"/>
            <rFont val="Tahoma"/>
            <family val="2"/>
          </rPr>
          <t>Agro Surplus:</t>
        </r>
        <r>
          <rPr>
            <sz val="8"/>
            <rFont val="Tahoma"/>
            <family val="2"/>
          </rPr>
          <t xml:space="preserve">
The </t>
        </r>
        <r>
          <rPr>
            <i/>
            <sz val="8"/>
            <rFont val="Tahoma"/>
            <family val="2"/>
          </rPr>
          <t>Surplus</t>
        </r>
        <r>
          <rPr>
            <sz val="8"/>
            <rFont val="Tahoma"/>
            <family val="2"/>
          </rPr>
          <t xml:space="preserve"> figure found in your Agricultural Situation. Any agro which is not converted into GP or NFP is automatically stored at the cost of 1.0 GP per Agro Point.
If your </t>
        </r>
        <r>
          <rPr>
            <i/>
            <sz val="8"/>
            <rFont val="Tahoma"/>
            <family val="2"/>
          </rPr>
          <t xml:space="preserve">Surplus </t>
        </r>
        <r>
          <rPr>
            <sz val="8"/>
            <rFont val="Tahoma"/>
            <family val="2"/>
          </rPr>
          <t>figure is a negative number due to famine or Agro Shortfall, insert Zero.</t>
        </r>
      </text>
    </comment>
    <comment ref="B30" authorId="0">
      <text>
        <r>
          <rPr>
            <b/>
            <sz val="8"/>
            <rFont val="Tahoma"/>
            <family val="2"/>
          </rPr>
          <t>Project Support:</t>
        </r>
        <r>
          <rPr>
            <sz val="8"/>
            <rFont val="Tahoma"/>
            <family val="2"/>
          </rPr>
          <t xml:space="preserve">
Project Support may also be paid in NFP. Each Point of NFP for this purpose counts as 5 GP.</t>
        </r>
      </text>
    </comment>
    <comment ref="B12" authorId="0">
      <text>
        <r>
          <rPr>
            <b/>
            <sz val="8"/>
            <rFont val="Tahoma"/>
            <family val="2"/>
          </rPr>
          <t>Current Tax Rate:</t>
        </r>
        <r>
          <rPr>
            <sz val="8"/>
            <rFont val="Tahoma"/>
            <family val="2"/>
          </rPr>
          <t xml:space="preserve">
The Tax Rate as it appears on your stat sheet.</t>
        </r>
      </text>
    </comment>
    <comment ref="B13" authorId="0">
      <text>
        <r>
          <rPr>
            <b/>
            <sz val="8"/>
            <rFont val="Tahoma"/>
            <family val="2"/>
          </rPr>
          <t xml:space="preserve">Overtaxation Percentage:
</t>
        </r>
        <r>
          <rPr>
            <sz val="8"/>
            <rFont val="Tahoma"/>
            <family val="2"/>
          </rPr>
          <t>The Amount you wish to overtax during the turn. This generates additional revenue, but at the serious risk of Economic Depression.</t>
        </r>
        <r>
          <rPr>
            <sz val="8"/>
            <rFont val="Tahoma"/>
            <family val="2"/>
          </rPr>
          <t xml:space="preserve">
</t>
        </r>
        <r>
          <rPr>
            <b/>
            <sz val="8"/>
            <rFont val="Tahoma"/>
            <family val="2"/>
          </rPr>
          <t>Undertaxation Percentage:</t>
        </r>
        <r>
          <rPr>
            <sz val="8"/>
            <rFont val="Tahoma"/>
            <family val="2"/>
          </rPr>
          <t xml:space="preserve">
The Amount you wish to undertax during the turn. This generates reduced revenue. Enter as a negative number. See LX Rule 2.4.6.1
</t>
        </r>
      </text>
    </comment>
    <comment ref="C34" authorId="0">
      <text>
        <r>
          <rPr>
            <b/>
            <sz val="8"/>
            <rFont val="Tahoma"/>
            <family val="2"/>
          </rPr>
          <t>Surplus - Into GP:</t>
        </r>
        <r>
          <rPr>
            <sz val="8"/>
            <rFont val="Tahoma"/>
            <family val="2"/>
          </rPr>
          <t xml:space="preserve">
The amount of your Surplus Agro you wish to convert into Gold. For Nations with a Base Revenue &gt; 50, each Agro converts into 0.5 GP.</t>
        </r>
      </text>
    </comment>
    <comment ref="C35" authorId="0">
      <text>
        <r>
          <rPr>
            <b/>
            <sz val="8"/>
            <rFont val="Tahoma"/>
            <family val="2"/>
          </rPr>
          <t>Surplus - Into NFP:</t>
        </r>
        <r>
          <rPr>
            <sz val="8"/>
            <rFont val="Tahoma"/>
            <family val="2"/>
          </rPr>
          <t xml:space="preserve">
The amount of your Surplus Agro you wish to convert into NFP. For Nations with a Base Revenue &gt; 50, each Agro converts into 0.25 NFP.</t>
        </r>
      </text>
    </comment>
    <comment ref="D34" authorId="0">
      <text>
        <r>
          <rPr>
            <b/>
            <sz val="8"/>
            <rFont val="Tahoma"/>
            <family val="2"/>
          </rPr>
          <t>Reserve - Into GP:</t>
        </r>
        <r>
          <rPr>
            <sz val="8"/>
            <rFont val="Tahoma"/>
            <family val="2"/>
          </rPr>
          <t xml:space="preserve">
The amount of your Reserve Agro you wish to convert into Gold. For Nations with a Base Revenue &gt; 50, each Agro converts into 0.5 GP.</t>
        </r>
      </text>
    </comment>
    <comment ref="D35" authorId="0">
      <text>
        <r>
          <rPr>
            <b/>
            <sz val="8"/>
            <rFont val="Tahoma"/>
            <family val="2"/>
          </rPr>
          <t>Reserve - Into NFP:</t>
        </r>
        <r>
          <rPr>
            <sz val="8"/>
            <rFont val="Tahoma"/>
            <family val="2"/>
          </rPr>
          <t xml:space="preserve">
The amount of your Reserve Agro you wish to convert into NFP. For Nations with a Base Revenue &gt; 50, each Agro converts into 0.25 NFP.</t>
        </r>
      </text>
    </comment>
    <comment ref="D33" authorId="0">
      <text>
        <r>
          <rPr>
            <b/>
            <sz val="8"/>
            <rFont val="Tahoma"/>
            <family val="2"/>
          </rPr>
          <t>Agro Reserve:</t>
        </r>
        <r>
          <rPr>
            <sz val="8"/>
            <rFont val="Tahoma"/>
            <family val="2"/>
          </rPr>
          <t xml:space="preserve">
The </t>
        </r>
        <r>
          <rPr>
            <i/>
            <sz val="8"/>
            <rFont val="Tahoma"/>
            <family val="2"/>
          </rPr>
          <t>Reserve</t>
        </r>
        <r>
          <rPr>
            <sz val="8"/>
            <rFont val="Tahoma"/>
            <family val="2"/>
          </rPr>
          <t xml:space="preserve"> figure found in your Agricultural Situation. Only include this figure if you are intending to convert some portion of it into GP or NFP. Otherwise, leave it as Zero.</t>
        </r>
      </text>
    </comment>
    <comment ref="G39" authorId="0">
      <text>
        <r>
          <rPr>
            <b/>
            <sz val="8"/>
            <rFont val="Tahoma"/>
            <family val="2"/>
          </rPr>
          <t>Saved GP / NFP:</t>
        </r>
        <r>
          <rPr>
            <sz val="8"/>
            <rFont val="Tahoma"/>
            <family val="2"/>
          </rPr>
          <t xml:space="preserve">
The amount of resources you are saving for next turn. The box will glow red if this is a negative number. </t>
        </r>
      </text>
    </comment>
    <comment ref="A227"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227" authorId="0">
      <text>
        <r>
          <rPr>
            <b/>
            <sz val="8"/>
            <rFont val="Tahoma"/>
            <family val="2"/>
          </rPr>
          <t>Type / Stats:</t>
        </r>
        <r>
          <rPr>
            <sz val="8"/>
            <rFont val="Tahoma"/>
            <family val="2"/>
          </rPr>
          <t xml:space="preserve">
The Type (K, H, L, A, etc.) followed by their three or four statistics.
K897
L34A
Etc.</t>
        </r>
      </text>
    </comment>
    <comment ref="I227" authorId="0">
      <text>
        <r>
          <rPr>
            <b/>
            <sz val="8"/>
            <rFont val="Tahoma"/>
            <family val="2"/>
          </rPr>
          <t>APs Left:</t>
        </r>
        <r>
          <rPr>
            <sz val="8"/>
            <rFont val="Tahoma"/>
            <family val="2"/>
          </rPr>
          <t xml:space="preserve">
The Action Points your leader has left to spend. If this number is negative, the box will glow red.</t>
        </r>
      </text>
    </comment>
    <comment ref="J227"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229"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229"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229"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230"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3" authorId="0">
      <text>
        <r>
          <rPr>
            <b/>
            <sz val="8"/>
            <rFont val="Tahoma"/>
            <family val="2"/>
          </rPr>
          <t>Player Email:</t>
        </r>
        <r>
          <rPr>
            <sz val="8"/>
            <rFont val="Tahoma"/>
            <family val="2"/>
          </rPr>
          <t xml:space="preserve">
The email you wish posted to the MSI and to have stats sent to.</t>
        </r>
      </text>
    </comment>
    <comment ref="A264"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264" authorId="0">
      <text>
        <r>
          <rPr>
            <b/>
            <sz val="8"/>
            <rFont val="Tahoma"/>
            <family val="2"/>
          </rPr>
          <t>Type / Stats:</t>
        </r>
        <r>
          <rPr>
            <sz val="8"/>
            <rFont val="Tahoma"/>
            <family val="2"/>
          </rPr>
          <t xml:space="preserve">
The Type (K, H, L, A, etc.) followed by their three or four statistics.
K897
L34A
Etc.</t>
        </r>
      </text>
    </comment>
    <comment ref="I264" authorId="0">
      <text>
        <r>
          <rPr>
            <b/>
            <sz val="8"/>
            <rFont val="Tahoma"/>
            <family val="2"/>
          </rPr>
          <t>APs Left:</t>
        </r>
        <r>
          <rPr>
            <sz val="8"/>
            <rFont val="Tahoma"/>
            <family val="2"/>
          </rPr>
          <t xml:space="preserve">
The Action Points your leader has left to spend. If this number is negative, the box will glow red.</t>
        </r>
      </text>
    </comment>
    <comment ref="J264"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266"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266"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266"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267"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301"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01" authorId="0">
      <text>
        <r>
          <rPr>
            <b/>
            <sz val="8"/>
            <rFont val="Tahoma"/>
            <family val="2"/>
          </rPr>
          <t>Type / Stats:</t>
        </r>
        <r>
          <rPr>
            <sz val="8"/>
            <rFont val="Tahoma"/>
            <family val="2"/>
          </rPr>
          <t xml:space="preserve">
The Type (K, H, L, A, etc.) followed by their three or four statistics.
K897
L34A
Etc.</t>
        </r>
      </text>
    </comment>
    <comment ref="I301" authorId="0">
      <text>
        <r>
          <rPr>
            <b/>
            <sz val="8"/>
            <rFont val="Tahoma"/>
            <family val="2"/>
          </rPr>
          <t>APs Left:</t>
        </r>
        <r>
          <rPr>
            <sz val="8"/>
            <rFont val="Tahoma"/>
            <family val="2"/>
          </rPr>
          <t xml:space="preserve">
The Action Points your leader has left to spend. If this number is negative, the box will glow red.</t>
        </r>
      </text>
    </comment>
    <comment ref="J301"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303"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03"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303"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04"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338"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38" authorId="0">
      <text>
        <r>
          <rPr>
            <b/>
            <sz val="8"/>
            <rFont val="Tahoma"/>
            <family val="2"/>
          </rPr>
          <t>Type / Stats:</t>
        </r>
        <r>
          <rPr>
            <sz val="8"/>
            <rFont val="Tahoma"/>
            <family val="2"/>
          </rPr>
          <t xml:space="preserve">
The Type (K, H, L, A, etc.) followed by their three or four statistics.
K897
L34A
Etc.</t>
        </r>
      </text>
    </comment>
    <comment ref="I338" authorId="0">
      <text>
        <r>
          <rPr>
            <b/>
            <sz val="8"/>
            <rFont val="Tahoma"/>
            <family val="2"/>
          </rPr>
          <t>APs Left:</t>
        </r>
        <r>
          <rPr>
            <sz val="8"/>
            <rFont val="Tahoma"/>
            <family val="2"/>
          </rPr>
          <t xml:space="preserve">
The Action Points your leader has left to spend. If this number is negative, the box will glow red.</t>
        </r>
      </text>
    </comment>
    <comment ref="J338"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340"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40"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340"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41"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375"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375" authorId="0">
      <text>
        <r>
          <rPr>
            <b/>
            <sz val="8"/>
            <rFont val="Tahoma"/>
            <family val="2"/>
          </rPr>
          <t>Type / Stats:</t>
        </r>
        <r>
          <rPr>
            <sz val="8"/>
            <rFont val="Tahoma"/>
            <family val="2"/>
          </rPr>
          <t xml:space="preserve">
The Type (K, H, L, A, etc.) followed by their three or four statistics.
K897
L34A
Etc.</t>
        </r>
      </text>
    </comment>
    <comment ref="I375" authorId="0">
      <text>
        <r>
          <rPr>
            <b/>
            <sz val="8"/>
            <rFont val="Tahoma"/>
            <family val="2"/>
          </rPr>
          <t>APs Left:</t>
        </r>
        <r>
          <rPr>
            <sz val="8"/>
            <rFont val="Tahoma"/>
            <family val="2"/>
          </rPr>
          <t xml:space="preserve">
The Action Points your leader has left to spend. If this number is negative, the box will glow red.</t>
        </r>
      </text>
    </comment>
    <comment ref="J375"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377"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377"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377"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378"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412"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12" authorId="0">
      <text>
        <r>
          <rPr>
            <b/>
            <sz val="8"/>
            <rFont val="Tahoma"/>
            <family val="2"/>
          </rPr>
          <t>Type / Stats:</t>
        </r>
        <r>
          <rPr>
            <sz val="8"/>
            <rFont val="Tahoma"/>
            <family val="2"/>
          </rPr>
          <t xml:space="preserve">
The Type (K, H, L, A, etc.) followed by their three or four statistics.
K897
L34A
Etc.</t>
        </r>
      </text>
    </comment>
    <comment ref="I412" authorId="0">
      <text>
        <r>
          <rPr>
            <b/>
            <sz val="8"/>
            <rFont val="Tahoma"/>
            <family val="2"/>
          </rPr>
          <t>APs Left:</t>
        </r>
        <r>
          <rPr>
            <sz val="8"/>
            <rFont val="Tahoma"/>
            <family val="2"/>
          </rPr>
          <t xml:space="preserve">
The Action Points your leader has left to spend. If this number is negative, the box will glow red.</t>
        </r>
      </text>
    </comment>
    <comment ref="J412"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414"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14"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414"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15"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449"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49" authorId="0">
      <text>
        <r>
          <rPr>
            <b/>
            <sz val="8"/>
            <rFont val="Tahoma"/>
            <family val="2"/>
          </rPr>
          <t>Type / Stats:</t>
        </r>
        <r>
          <rPr>
            <sz val="8"/>
            <rFont val="Tahoma"/>
            <family val="2"/>
          </rPr>
          <t xml:space="preserve">
The Type (K, H, L, A, etc.) followed by their three or four statistics.
K897
L34A
Etc.</t>
        </r>
      </text>
    </comment>
    <comment ref="I449" authorId="0">
      <text>
        <r>
          <rPr>
            <b/>
            <sz val="8"/>
            <rFont val="Tahoma"/>
            <family val="2"/>
          </rPr>
          <t>APs Left:</t>
        </r>
        <r>
          <rPr>
            <sz val="8"/>
            <rFont val="Tahoma"/>
            <family val="2"/>
          </rPr>
          <t xml:space="preserve">
The Action Points your leader has left to spend. If this number is negative, the box will glow red.</t>
        </r>
      </text>
    </comment>
    <comment ref="J449"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451"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51"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451"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52"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486"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486" authorId="0">
      <text>
        <r>
          <rPr>
            <b/>
            <sz val="8"/>
            <rFont val="Tahoma"/>
            <family val="2"/>
          </rPr>
          <t>Type / Stats:</t>
        </r>
        <r>
          <rPr>
            <sz val="8"/>
            <rFont val="Tahoma"/>
            <family val="2"/>
          </rPr>
          <t xml:space="preserve">
The Type (K, H, L, A, etc.) followed by their three or four statistics.
K897
L34A
Etc.</t>
        </r>
      </text>
    </comment>
    <comment ref="I486" authorId="0">
      <text>
        <r>
          <rPr>
            <b/>
            <sz val="8"/>
            <rFont val="Tahoma"/>
            <family val="2"/>
          </rPr>
          <t>APs Left:</t>
        </r>
        <r>
          <rPr>
            <sz val="8"/>
            <rFont val="Tahoma"/>
            <family val="2"/>
          </rPr>
          <t xml:space="preserve">
The Action Points your leader has left to spend. If this number is negative, the box will glow red.</t>
        </r>
      </text>
    </comment>
    <comment ref="J486"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488"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488"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488"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489"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523"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23" authorId="0">
      <text>
        <r>
          <rPr>
            <b/>
            <sz val="8"/>
            <rFont val="Tahoma"/>
            <family val="2"/>
          </rPr>
          <t>Type / Stats:</t>
        </r>
        <r>
          <rPr>
            <sz val="8"/>
            <rFont val="Tahoma"/>
            <family val="2"/>
          </rPr>
          <t xml:space="preserve">
The Type (K, H, L, A, etc.) followed by their three or four statistics.
K897
L34A
Etc.</t>
        </r>
      </text>
    </comment>
    <comment ref="I523" authorId="0">
      <text>
        <r>
          <rPr>
            <b/>
            <sz val="8"/>
            <rFont val="Tahoma"/>
            <family val="2"/>
          </rPr>
          <t>APs Left:</t>
        </r>
        <r>
          <rPr>
            <sz val="8"/>
            <rFont val="Tahoma"/>
            <family val="2"/>
          </rPr>
          <t xml:space="preserve">
The Action Points your leader has left to spend. If this number is negative, the box will glow red.</t>
        </r>
      </text>
    </comment>
    <comment ref="J523"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525"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525"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525"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526"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560"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60" authorId="0">
      <text>
        <r>
          <rPr>
            <b/>
            <sz val="8"/>
            <rFont val="Tahoma"/>
            <family val="2"/>
          </rPr>
          <t>Type / Stats:</t>
        </r>
        <r>
          <rPr>
            <sz val="8"/>
            <rFont val="Tahoma"/>
            <family val="2"/>
          </rPr>
          <t xml:space="preserve">
The Type (K, H, L, A, etc.) followed by their three or four statistics.
K897
L34A
Etc.</t>
        </r>
      </text>
    </comment>
    <comment ref="I560" authorId="0">
      <text>
        <r>
          <rPr>
            <b/>
            <sz val="8"/>
            <rFont val="Tahoma"/>
            <family val="2"/>
          </rPr>
          <t>APs Left:</t>
        </r>
        <r>
          <rPr>
            <sz val="8"/>
            <rFont val="Tahoma"/>
            <family val="2"/>
          </rPr>
          <t xml:space="preserve">
The Action Points your leader has left to spend. If this number is negative, the box will glow red.</t>
        </r>
      </text>
    </comment>
    <comment ref="J560"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562"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562"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562"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563"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597"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597" authorId="0">
      <text>
        <r>
          <rPr>
            <b/>
            <sz val="8"/>
            <rFont val="Tahoma"/>
            <family val="2"/>
          </rPr>
          <t>Type / Stats:</t>
        </r>
        <r>
          <rPr>
            <sz val="8"/>
            <rFont val="Tahoma"/>
            <family val="2"/>
          </rPr>
          <t xml:space="preserve">
The Type (K, H, L, A, etc.) followed by their three or four statistics.
K897
L34A
Etc.</t>
        </r>
      </text>
    </comment>
    <comment ref="I597" authorId="0">
      <text>
        <r>
          <rPr>
            <b/>
            <sz val="8"/>
            <rFont val="Tahoma"/>
            <family val="2"/>
          </rPr>
          <t>APs Left:</t>
        </r>
        <r>
          <rPr>
            <sz val="8"/>
            <rFont val="Tahoma"/>
            <family val="2"/>
          </rPr>
          <t xml:space="preserve">
The Action Points your leader has left to spend. If this number is negative, the box will glow red.</t>
        </r>
      </text>
    </comment>
    <comment ref="J597"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599"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599"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599"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600"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634"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634" authorId="0">
      <text>
        <r>
          <rPr>
            <b/>
            <sz val="8"/>
            <rFont val="Tahoma"/>
            <family val="2"/>
          </rPr>
          <t>Type / Stats:</t>
        </r>
        <r>
          <rPr>
            <sz val="8"/>
            <rFont val="Tahoma"/>
            <family val="2"/>
          </rPr>
          <t xml:space="preserve">
The Type (K, H, L, A, etc.) followed by their three or four statistics.
K897
L34A
Etc.</t>
        </r>
      </text>
    </comment>
    <comment ref="I634" authorId="0">
      <text>
        <r>
          <rPr>
            <b/>
            <sz val="8"/>
            <rFont val="Tahoma"/>
            <family val="2"/>
          </rPr>
          <t>APs Left:</t>
        </r>
        <r>
          <rPr>
            <sz val="8"/>
            <rFont val="Tahoma"/>
            <family val="2"/>
          </rPr>
          <t xml:space="preserve">
The Action Points your leader has left to spend. If this number is negative, the box will glow red.</t>
        </r>
      </text>
    </comment>
    <comment ref="J634"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636"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636"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636"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637"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671"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671" authorId="0">
      <text>
        <r>
          <rPr>
            <b/>
            <sz val="8"/>
            <rFont val="Tahoma"/>
            <family val="2"/>
          </rPr>
          <t>Type / Stats:</t>
        </r>
        <r>
          <rPr>
            <sz val="8"/>
            <rFont val="Tahoma"/>
            <family val="2"/>
          </rPr>
          <t xml:space="preserve">
The Type (K, H, L, A, etc.) followed by their three or four statistics.
K897
L34A
Etc.</t>
        </r>
      </text>
    </comment>
    <comment ref="I671" authorId="0">
      <text>
        <r>
          <rPr>
            <b/>
            <sz val="8"/>
            <rFont val="Tahoma"/>
            <family val="2"/>
          </rPr>
          <t>APs Left:</t>
        </r>
        <r>
          <rPr>
            <sz val="8"/>
            <rFont val="Tahoma"/>
            <family val="2"/>
          </rPr>
          <t xml:space="preserve">
The Action Points your leader has left to spend. If this number is negative, the box will glow red.</t>
        </r>
      </text>
    </comment>
    <comment ref="J671"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673"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673"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673"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674"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708"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708" authorId="0">
      <text>
        <r>
          <rPr>
            <b/>
            <sz val="8"/>
            <rFont val="Tahoma"/>
            <family val="2"/>
          </rPr>
          <t>Type / Stats:</t>
        </r>
        <r>
          <rPr>
            <sz val="8"/>
            <rFont val="Tahoma"/>
            <family val="2"/>
          </rPr>
          <t xml:space="preserve">
The Type (K, H, L, A, etc.) followed by their three or four statistics.
K897
L34A
Etc.</t>
        </r>
      </text>
    </comment>
    <comment ref="I708" authorId="0">
      <text>
        <r>
          <rPr>
            <b/>
            <sz val="8"/>
            <rFont val="Tahoma"/>
            <family val="2"/>
          </rPr>
          <t>APs Left:</t>
        </r>
        <r>
          <rPr>
            <sz val="8"/>
            <rFont val="Tahoma"/>
            <family val="2"/>
          </rPr>
          <t xml:space="preserve">
The Action Points your leader has left to spend. If this number is negative, the box will glow red.</t>
        </r>
      </text>
    </comment>
    <comment ref="J708"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710"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710"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710"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711"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745"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745" authorId="0">
      <text>
        <r>
          <rPr>
            <b/>
            <sz val="8"/>
            <rFont val="Tahoma"/>
            <family val="2"/>
          </rPr>
          <t>Type / Stats:</t>
        </r>
        <r>
          <rPr>
            <sz val="8"/>
            <rFont val="Tahoma"/>
            <family val="2"/>
          </rPr>
          <t xml:space="preserve">
The Type (K, H, L, A, etc.) followed by their three or four statistics.
K897
L34A
Etc.</t>
        </r>
      </text>
    </comment>
    <comment ref="I745" authorId="0">
      <text>
        <r>
          <rPr>
            <b/>
            <sz val="8"/>
            <rFont val="Tahoma"/>
            <family val="2"/>
          </rPr>
          <t>APs Left:</t>
        </r>
        <r>
          <rPr>
            <sz val="8"/>
            <rFont val="Tahoma"/>
            <family val="2"/>
          </rPr>
          <t xml:space="preserve">
The Action Points your leader has left to spend. If this number is negative, the box will glow red.</t>
        </r>
      </text>
    </comment>
    <comment ref="J745"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747"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747"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747"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748"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A782" authorId="0">
      <text>
        <r>
          <rPr>
            <b/>
            <sz val="8"/>
            <rFont val="Tahoma"/>
            <family val="2"/>
          </rPr>
          <t>Army Number:</t>
        </r>
        <r>
          <rPr>
            <sz val="8"/>
            <rFont val="Tahoma"/>
            <family val="2"/>
          </rPr>
          <t xml:space="preserve">
The number of the National Leader found on the stat sheet as '#'. Leaders should be arranged in ascending order:
01
03
11
21
Etc.</t>
        </r>
      </text>
    </comment>
    <comment ref="B782" authorId="0">
      <text>
        <r>
          <rPr>
            <b/>
            <sz val="8"/>
            <rFont val="Tahoma"/>
            <family val="2"/>
          </rPr>
          <t>Type / Stats:</t>
        </r>
        <r>
          <rPr>
            <sz val="8"/>
            <rFont val="Tahoma"/>
            <family val="2"/>
          </rPr>
          <t xml:space="preserve">
The Type (K, H, L, A, etc.) followed by their three or four statistics.
K897
L34A
Etc.</t>
        </r>
      </text>
    </comment>
    <comment ref="I782" authorId="0">
      <text>
        <r>
          <rPr>
            <b/>
            <sz val="8"/>
            <rFont val="Tahoma"/>
            <family val="2"/>
          </rPr>
          <t>APs Left:</t>
        </r>
        <r>
          <rPr>
            <sz val="8"/>
            <rFont val="Tahoma"/>
            <family val="2"/>
          </rPr>
          <t xml:space="preserve">
The Action Points your leader has left to spend. If this number is negative, the box will glow red.</t>
        </r>
      </text>
    </comment>
    <comment ref="J782" authorId="0">
      <text>
        <r>
          <rPr>
            <b/>
            <sz val="8"/>
            <rFont val="Tahoma"/>
            <family val="2"/>
          </rPr>
          <t>Total APs:</t>
        </r>
        <r>
          <rPr>
            <sz val="8"/>
            <rFont val="Tahoma"/>
            <family val="2"/>
          </rPr>
          <t xml:space="preserve">
The total number of Action Points available to the leader for the turn. Write the total number of APs your leader has directly into the field below.</t>
        </r>
      </text>
    </comment>
    <comment ref="A784" authorId="0">
      <text>
        <r>
          <rPr>
            <b/>
            <sz val="8"/>
            <rFont val="Tahoma"/>
            <family val="2"/>
          </rPr>
          <t>Starting Troops:</t>
        </r>
        <r>
          <rPr>
            <sz val="8"/>
            <rFont val="Tahoma"/>
            <family val="2"/>
          </rPr>
          <t xml:space="preserve">
The number and types of units in the Leader's </t>
        </r>
        <r>
          <rPr>
            <i/>
            <sz val="8"/>
            <rFont val="Tahoma"/>
            <family val="2"/>
          </rPr>
          <t>Troops</t>
        </r>
        <r>
          <rPr>
            <sz val="8"/>
            <rFont val="Tahoma"/>
            <family val="2"/>
          </rPr>
          <t xml:space="preserve"> field at the beginning of the turn. This figure should match up directly with your stat sheet.</t>
        </r>
      </text>
    </comment>
    <comment ref="I784" authorId="0">
      <text>
        <r>
          <rPr>
            <b/>
            <sz val="8"/>
            <rFont val="Tahoma"/>
            <family val="2"/>
          </rPr>
          <t>Treasury:</t>
        </r>
        <r>
          <rPr>
            <sz val="8"/>
            <rFont val="Tahoma"/>
            <family val="2"/>
          </rPr>
          <t xml:space="preserve">
Any Gold or Agro ponts carried directly by your leader at the beginning of your turn. This should match up with the </t>
        </r>
        <r>
          <rPr>
            <i/>
            <sz val="8"/>
            <rFont val="Tahoma"/>
            <family val="2"/>
          </rPr>
          <t>&lt;GP / Agro&gt;</t>
        </r>
        <r>
          <rPr>
            <sz val="8"/>
            <rFont val="Tahoma"/>
            <family val="2"/>
          </rPr>
          <t xml:space="preserve"> figure on your Stat Sheet.</t>
        </r>
      </text>
    </comment>
    <comment ref="J784" authorId="0">
      <text>
        <r>
          <rPr>
            <b/>
            <sz val="8"/>
            <rFont val="Tahoma"/>
            <family val="2"/>
          </rPr>
          <t>End Treasury:</t>
        </r>
        <r>
          <rPr>
            <sz val="8"/>
            <rFont val="Tahoma"/>
            <family val="2"/>
          </rPr>
          <t xml:space="preserve">
The Gold and Agro Points directly carried by your leader at the finish of your turn. All tranfers and expenditures must be taken into account.</t>
        </r>
      </text>
    </comment>
    <comment ref="A785" authorId="0">
      <text>
        <r>
          <rPr>
            <b/>
            <sz val="8"/>
            <rFont val="Tahoma"/>
            <family val="2"/>
          </rPr>
          <t>Ending Troops:</t>
        </r>
        <r>
          <rPr>
            <sz val="8"/>
            <rFont val="Tahoma"/>
            <family val="2"/>
          </rPr>
          <t xml:space="preserve">
The number and type of units that remain in your Leader's </t>
        </r>
        <r>
          <rPr>
            <i/>
            <sz val="8"/>
            <rFont val="Tahoma"/>
            <family val="2"/>
          </rPr>
          <t>Troops</t>
        </r>
        <r>
          <rPr>
            <sz val="8"/>
            <rFont val="Tahoma"/>
            <family val="2"/>
          </rPr>
          <t xml:space="preserve"> field at the finish of the turn. All transfers must be taken into account.</t>
        </r>
      </text>
    </comment>
    <comment ref="E30" authorId="1">
      <text>
        <r>
          <rPr>
            <sz val="9"/>
            <rFont val="Arial"/>
            <family val="2"/>
          </rPr>
          <t>This shows the total Project Support, out to two decimals.</t>
        </r>
      </text>
    </comment>
    <comment ref="H37" authorId="1">
      <text>
        <r>
          <rPr>
            <sz val="9"/>
            <rFont val="Arial"/>
            <family val="2"/>
          </rPr>
          <t>See Lords X Treasury Limit rules.</t>
        </r>
      </text>
    </comment>
    <comment ref="H41" authorId="0">
      <text>
        <r>
          <rPr>
            <b/>
            <sz val="8"/>
            <rFont val="Tahoma"/>
            <family val="2"/>
          </rPr>
          <t>Name:</t>
        </r>
        <r>
          <rPr>
            <sz val="8"/>
            <rFont val="Tahoma"/>
            <family val="2"/>
          </rPr>
          <t xml:space="preserve">
If the Project has a Name, list it here. Generally used for Religious Monuments and the like. Cultivation and Road projects don't need names.</t>
        </r>
      </text>
    </comment>
    <comment ref="G41" authorId="0">
      <text>
        <r>
          <rPr>
            <b/>
            <sz val="8"/>
            <rFont val="Tahoma"/>
            <family val="2"/>
          </rPr>
          <t>Finshed?:</t>
        </r>
        <r>
          <rPr>
            <sz val="8"/>
            <rFont val="Tahoma"/>
            <family val="2"/>
          </rPr>
          <t xml:space="preserve">
Indicate 'Yes' if at turn's end all the resources (GP, NFP and Time) will have been paid.
If not, indicate 'No.'</t>
        </r>
      </text>
    </comment>
    <comment ref="E41" authorId="0">
      <text>
        <r>
          <rPr>
            <b/>
            <sz val="8"/>
            <rFont val="Tahoma"/>
            <family val="2"/>
          </rPr>
          <t>Location:</t>
        </r>
        <r>
          <rPr>
            <sz val="8"/>
            <rFont val="Tahoma"/>
            <family val="2"/>
          </rPr>
          <t xml:space="preserve">
The Location (City in Region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H123" authorId="0">
      <text>
        <r>
          <rPr>
            <b/>
            <sz val="8"/>
            <rFont val="Tahoma"/>
            <family val="2"/>
          </rPr>
          <t>Name:</t>
        </r>
        <r>
          <rPr>
            <sz val="8"/>
            <rFont val="Tahoma"/>
            <family val="2"/>
          </rPr>
          <t xml:space="preserve">
If the Project has a Name, list it here. Generally used for Religious Monuments and the like. Cultivation and Road projects don't need names.</t>
        </r>
      </text>
    </comment>
    <comment ref="G123" authorId="0">
      <text>
        <r>
          <rPr>
            <b/>
            <sz val="8"/>
            <rFont val="Tahoma"/>
            <family val="2"/>
          </rPr>
          <t xml:space="preserve">Level:
</t>
        </r>
        <r>
          <rPr>
            <sz val="8"/>
            <rFont val="Tahoma"/>
            <family val="2"/>
          </rPr>
          <t xml:space="preserve">
The Level of the National Project. For Megalitic Constructs this is (Base Level * Terrain Multiple). For National Transformation projects this is (Base Level * Imperial Size).</t>
        </r>
      </text>
    </comment>
    <comment ref="E123" authorId="1">
      <text>
        <r>
          <rPr>
            <b/>
            <sz val="9"/>
            <rFont val="Arial"/>
            <family val="2"/>
          </rPr>
          <t xml:space="preserve">Location:
</t>
        </r>
        <r>
          <rPr>
            <sz val="9"/>
            <rFont val="Arial"/>
            <family val="2"/>
          </rPr>
          <t xml:space="preserve">The Location (City in Region or Region) in which the Project is being built. You must control the location in question at Non-Paying Tributary Status or better. If you wish to ship the funds directly, you must be able to trace a Line of Supply to the location. Otherwise, you must ship the resources directly with a leader. A line of supply must originate from your capital and may always cross controlled regions of Non-Paying Tributary Status or better. A line of supply may cross a Seazone or series of Seazones if there is a controlled Port City (At NT or Better) at both ends of the supply route. </t>
        </r>
      </text>
    </comment>
    <comment ref="D123" authorId="0">
      <text>
        <r>
          <rPr>
            <b/>
            <sz val="8"/>
            <rFont val="Tahoma"/>
            <family val="2"/>
          </rPr>
          <t>Yard:</t>
        </r>
        <r>
          <rPr>
            <sz val="8"/>
            <rFont val="Tahoma"/>
            <family val="2"/>
          </rPr>
          <t xml:space="preserve">
Some projects require industry.  Industry comes from a city in the same region as the project.</t>
        </r>
      </text>
    </comment>
    <comment ref="D41" authorId="0">
      <text>
        <r>
          <rPr>
            <b/>
            <sz val="8"/>
            <rFont val="Tahoma"/>
            <family val="2"/>
          </rPr>
          <t>Yard:</t>
        </r>
        <r>
          <rPr>
            <sz val="8"/>
            <rFont val="Tahoma"/>
            <family val="2"/>
          </rPr>
          <t xml:space="preserve">
Some projects require industry.  Industry comes from a city in the same region as the project.</t>
        </r>
      </text>
    </comment>
    <comment ref="A231"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231" authorId="0">
      <text>
        <r>
          <rPr>
            <b/>
            <sz val="8"/>
            <rFont val="Tahoma"/>
            <family val="2"/>
          </rPr>
          <t>Action Code:</t>
        </r>
        <r>
          <rPr>
            <sz val="8"/>
            <rFont val="Tahoma"/>
            <family val="2"/>
          </rPr>
          <t xml:space="preserve">
The one-to-three letter code signifying which action is to be undertaken.</t>
        </r>
      </text>
    </comment>
    <comment ref="D231"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231"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231"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268"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268" authorId="0">
      <text>
        <r>
          <rPr>
            <b/>
            <sz val="8"/>
            <rFont val="Tahoma"/>
            <family val="2"/>
          </rPr>
          <t>Action Code:</t>
        </r>
        <r>
          <rPr>
            <sz val="8"/>
            <rFont val="Tahoma"/>
            <family val="2"/>
          </rPr>
          <t xml:space="preserve">
The one-to-three letter code signifying which action is to be undertaken.</t>
        </r>
      </text>
    </comment>
    <comment ref="D268"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268"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268"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305"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05" authorId="0">
      <text>
        <r>
          <rPr>
            <b/>
            <sz val="8"/>
            <rFont val="Tahoma"/>
            <family val="2"/>
          </rPr>
          <t>Action Code:</t>
        </r>
        <r>
          <rPr>
            <sz val="8"/>
            <rFont val="Tahoma"/>
            <family val="2"/>
          </rPr>
          <t xml:space="preserve">
The one-to-three letter code signifying which action is to be undertaken.</t>
        </r>
      </text>
    </comment>
    <comment ref="D305"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05"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305"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342"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42" authorId="0">
      <text>
        <r>
          <rPr>
            <b/>
            <sz val="8"/>
            <rFont val="Tahoma"/>
            <family val="2"/>
          </rPr>
          <t>Action Code:</t>
        </r>
        <r>
          <rPr>
            <sz val="8"/>
            <rFont val="Tahoma"/>
            <family val="2"/>
          </rPr>
          <t xml:space="preserve">
The one-to-three letter code signifying which action is to be undertaken.</t>
        </r>
      </text>
    </comment>
    <comment ref="D342"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42"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342"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379"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379" authorId="0">
      <text>
        <r>
          <rPr>
            <b/>
            <sz val="8"/>
            <rFont val="Tahoma"/>
            <family val="2"/>
          </rPr>
          <t>Action Code:</t>
        </r>
        <r>
          <rPr>
            <sz val="8"/>
            <rFont val="Tahoma"/>
            <family val="2"/>
          </rPr>
          <t xml:space="preserve">
The one-to-three letter code signifying which action is to be undertaken.</t>
        </r>
      </text>
    </comment>
    <comment ref="D379"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379"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379"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416"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16" authorId="0">
      <text>
        <r>
          <rPr>
            <b/>
            <sz val="8"/>
            <rFont val="Tahoma"/>
            <family val="2"/>
          </rPr>
          <t>Action Code:</t>
        </r>
        <r>
          <rPr>
            <sz val="8"/>
            <rFont val="Tahoma"/>
            <family val="2"/>
          </rPr>
          <t xml:space="preserve">
The one-to-three letter code signifying which action is to be undertaken.</t>
        </r>
      </text>
    </comment>
    <comment ref="D416"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16"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416"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453"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53" authorId="0">
      <text>
        <r>
          <rPr>
            <b/>
            <sz val="8"/>
            <rFont val="Tahoma"/>
            <family val="2"/>
          </rPr>
          <t>Action Code:</t>
        </r>
        <r>
          <rPr>
            <sz val="8"/>
            <rFont val="Tahoma"/>
            <family val="2"/>
          </rPr>
          <t xml:space="preserve">
The one-to-three letter code signifying which action is to be undertaken.</t>
        </r>
      </text>
    </comment>
    <comment ref="D453"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53"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453"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490"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490" authorId="0">
      <text>
        <r>
          <rPr>
            <b/>
            <sz val="8"/>
            <rFont val="Tahoma"/>
            <family val="2"/>
          </rPr>
          <t>Action Code:</t>
        </r>
        <r>
          <rPr>
            <sz val="8"/>
            <rFont val="Tahoma"/>
            <family val="2"/>
          </rPr>
          <t xml:space="preserve">
The one-to-three letter code signifying which action is to be undertaken.</t>
        </r>
      </text>
    </comment>
    <comment ref="D490"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490"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490"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527"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527" authorId="0">
      <text>
        <r>
          <rPr>
            <b/>
            <sz val="8"/>
            <rFont val="Tahoma"/>
            <family val="2"/>
          </rPr>
          <t>Action Code:</t>
        </r>
        <r>
          <rPr>
            <sz val="8"/>
            <rFont val="Tahoma"/>
            <family val="2"/>
          </rPr>
          <t xml:space="preserve">
The one-to-three letter code signifying which action is to be undertaken.</t>
        </r>
      </text>
    </comment>
    <comment ref="D527"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527"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527"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564"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564" authorId="0">
      <text>
        <r>
          <rPr>
            <b/>
            <sz val="8"/>
            <rFont val="Tahoma"/>
            <family val="2"/>
          </rPr>
          <t>Action Code:</t>
        </r>
        <r>
          <rPr>
            <sz val="8"/>
            <rFont val="Tahoma"/>
            <family val="2"/>
          </rPr>
          <t xml:space="preserve">
The one-to-three letter code signifying which action is to be undertaken.</t>
        </r>
      </text>
    </comment>
    <comment ref="D564"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564"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564"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601"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601" authorId="0">
      <text>
        <r>
          <rPr>
            <b/>
            <sz val="8"/>
            <rFont val="Tahoma"/>
            <family val="2"/>
          </rPr>
          <t>Action Code:</t>
        </r>
        <r>
          <rPr>
            <sz val="8"/>
            <rFont val="Tahoma"/>
            <family val="2"/>
          </rPr>
          <t xml:space="preserve">
The one-to-three letter code signifying which action is to be undertaken.</t>
        </r>
      </text>
    </comment>
    <comment ref="D601"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601"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601"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638"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638" authorId="0">
      <text>
        <r>
          <rPr>
            <b/>
            <sz val="8"/>
            <rFont val="Tahoma"/>
            <family val="2"/>
          </rPr>
          <t>Action Code:</t>
        </r>
        <r>
          <rPr>
            <sz val="8"/>
            <rFont val="Tahoma"/>
            <family val="2"/>
          </rPr>
          <t xml:space="preserve">
The one-to-three letter code signifying which action is to be undertaken.</t>
        </r>
      </text>
    </comment>
    <comment ref="D638"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638"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638"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675"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675" authorId="0">
      <text>
        <r>
          <rPr>
            <b/>
            <sz val="8"/>
            <rFont val="Tahoma"/>
            <family val="2"/>
          </rPr>
          <t>Action Code:</t>
        </r>
        <r>
          <rPr>
            <sz val="8"/>
            <rFont val="Tahoma"/>
            <family val="2"/>
          </rPr>
          <t xml:space="preserve">
The one-to-three letter code signifying which action is to be undertaken.</t>
        </r>
      </text>
    </comment>
    <comment ref="D675"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675"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675"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712"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712" authorId="0">
      <text>
        <r>
          <rPr>
            <b/>
            <sz val="8"/>
            <rFont val="Tahoma"/>
            <family val="2"/>
          </rPr>
          <t>Action Code:</t>
        </r>
        <r>
          <rPr>
            <sz val="8"/>
            <rFont val="Tahoma"/>
            <family val="2"/>
          </rPr>
          <t xml:space="preserve">
The one-to-three letter code signifying which action is to be undertaken.</t>
        </r>
      </text>
    </comment>
    <comment ref="D712"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712"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712"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749"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749" authorId="0">
      <text>
        <r>
          <rPr>
            <b/>
            <sz val="8"/>
            <rFont val="Tahoma"/>
            <family val="2"/>
          </rPr>
          <t>Action Code:</t>
        </r>
        <r>
          <rPr>
            <sz val="8"/>
            <rFont val="Tahoma"/>
            <family val="2"/>
          </rPr>
          <t xml:space="preserve">
The one-to-three letter code signifying which action is to be undertaken.</t>
        </r>
      </text>
    </comment>
    <comment ref="D749"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749"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749"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A786" authorId="0">
      <text>
        <r>
          <rPr>
            <b/>
            <sz val="8"/>
            <rFont val="Tahoma"/>
            <family val="2"/>
          </rPr>
          <t>Location:</t>
        </r>
        <r>
          <rPr>
            <sz val="8"/>
            <rFont val="Tahoma"/>
            <family val="2"/>
          </rPr>
          <t xml:space="preserve">
The name of the Location the Leader is in. This is where the action will take place.
The first location of the leader should match up with the one on your Stat Sheet.</t>
        </r>
      </text>
    </comment>
    <comment ref="C786" authorId="0">
      <text>
        <r>
          <rPr>
            <b/>
            <sz val="8"/>
            <rFont val="Tahoma"/>
            <family val="2"/>
          </rPr>
          <t>Action Code:</t>
        </r>
        <r>
          <rPr>
            <sz val="8"/>
            <rFont val="Tahoma"/>
            <family val="2"/>
          </rPr>
          <t xml:space="preserve">
The one-to-three letter code signifying which action is to be undertaken.</t>
        </r>
      </text>
    </comment>
    <comment ref="D786" authorId="0">
      <text>
        <r>
          <rPr>
            <b/>
            <sz val="8"/>
            <rFont val="Tahoma"/>
            <family val="2"/>
          </rPr>
          <t>Modified Base AP Cost:</t>
        </r>
        <r>
          <rPr>
            <sz val="8"/>
            <rFont val="Tahoma"/>
            <family val="2"/>
          </rPr>
          <t xml:space="preserve">
The Modified Base Cost, in Action Points, of the Action. This is expressed as a number based upon the total of:
The Base AP Cost of the Action
Any Modifier to the AP cost due to Terrain
Any specific Action Modifiers to the AP cost.
The latter should be mentioned in the Action Notes section.</t>
        </r>
      </text>
    </comment>
    <comment ref="E786" authorId="0">
      <text>
        <r>
          <rPr>
            <b/>
            <sz val="8"/>
            <rFont val="Tahoma"/>
            <family val="2"/>
          </rPr>
          <t>Bonus AP Applied:</t>
        </r>
        <r>
          <rPr>
            <sz val="8"/>
            <rFont val="Tahoma"/>
            <family val="2"/>
          </rPr>
          <t xml:space="preserve">
Any Bonus APs applied to the action above and beyond the Modified Base Cost.
Each additional 5 APs applied to DIP and CHA actions results in a +1 Bonus to the Skill Check.
Additional APs assigned to COM and ADM have different effects depending on the specific action.</t>
        </r>
      </text>
    </comment>
    <comment ref="F786" authorId="0">
      <text>
        <r>
          <rPr>
            <b/>
            <sz val="7"/>
            <rFont val="Tahoma"/>
            <family val="0"/>
          </rPr>
          <t>Action Notes and Modifiers:</t>
        </r>
        <r>
          <rPr>
            <sz val="7"/>
            <rFont val="Tahoma"/>
            <family val="0"/>
          </rPr>
          <t xml:space="preserve">
Any special modifiers or notes the GM should be aware of for the specific action. 
</t>
        </r>
        <r>
          <rPr>
            <b/>
            <sz val="7"/>
            <rFont val="Tahoma"/>
            <family val="0"/>
          </rPr>
          <t>Troop and Treasury Changes:</t>
        </r>
        <r>
          <rPr>
            <sz val="7"/>
            <rFont val="Tahoma"/>
            <family val="0"/>
          </rPr>
          <t xml:space="preserve">
Any changes to the Leader's Troops or Treasury Fields along with an indicator of where they are coming from or going. If Troops or Treasure is being transferred directly between leaders, the transfer must be indicated on both leaders.
Examples:
(10 heavy infantry placed in a regional garrison.)
-10hi to Regional Garrison
(10 cogs taken from a city garrison.)
+10ct from City Garrison
(10 light elite cavalry transferred between the King and Heir.)
K01 Orders
-10xec to H02
H02 Orders
+10xec from K01
Use multiple lines when both gaining and losing items:
(A Leader trading 100 GP for 25 Agro from a foriegn leader.)
-100GP to L12 of Bohemia
+25AG from L12 of Bohemia</t>
        </r>
      </text>
    </comment>
    <comment ref="D195" authorId="0">
      <text>
        <r>
          <rPr>
            <b/>
            <sz val="8"/>
            <rFont val="Tahoma"/>
            <family val="2"/>
          </rPr>
          <t>Base of Operation:</t>
        </r>
        <r>
          <rPr>
            <sz val="4"/>
            <rFont val="Tahoma"/>
            <family val="0"/>
          </rPr>
          <t xml:space="preserve">
</t>
        </r>
        <r>
          <rPr>
            <sz val="8"/>
            <rFont val="Tahoma"/>
            <family val="2"/>
          </rPr>
          <t>Leave blank if Base is within your HBZ.</t>
        </r>
        <r>
          <rPr>
            <sz val="4"/>
            <rFont val="Tahoma"/>
            <family val="0"/>
          </rPr>
          <t xml:space="preserve">
</t>
        </r>
        <r>
          <rPr>
            <sz val="8"/>
            <rFont val="Tahoma"/>
            <family val="2"/>
          </rPr>
          <t xml:space="preserve">The Location (Region, City, or Seazone/River) where the Operation is being launched from. To be a Valid Base of Operations,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 ref="D180" authorId="0">
      <text>
        <r>
          <rPr>
            <b/>
            <sz val="8"/>
            <rFont val="Tahoma"/>
            <family val="2"/>
          </rPr>
          <t>Base of Operation:</t>
        </r>
        <r>
          <rPr>
            <sz val="4"/>
            <rFont val="Tahoma"/>
            <family val="0"/>
          </rPr>
          <t xml:space="preserve">
</t>
        </r>
        <r>
          <rPr>
            <sz val="8"/>
            <rFont val="Tahoma"/>
            <family val="2"/>
          </rPr>
          <t>Leave blank if Base is within your HBZ.</t>
        </r>
        <r>
          <rPr>
            <sz val="4"/>
            <rFont val="Tahoma"/>
            <family val="0"/>
          </rPr>
          <t xml:space="preserve">
</t>
        </r>
        <r>
          <rPr>
            <sz val="8"/>
            <rFont val="Tahoma"/>
            <family val="2"/>
          </rPr>
          <t xml:space="preserve">The Location (Region, City, or Seazone/River) where the Operation is being launched from. To be a Valid Base of Operations, you must have at least one of the following in the location:
</t>
        </r>
        <r>
          <rPr>
            <b/>
            <sz val="8"/>
            <rFont val="Tahoma"/>
            <family val="2"/>
          </rPr>
          <t>Control</t>
        </r>
        <r>
          <rPr>
            <sz val="8"/>
            <rFont val="Tahoma"/>
            <family val="2"/>
          </rPr>
          <t xml:space="preserve">: Hold the location at Non-Paying Tributary Status or better. 
</t>
        </r>
        <r>
          <rPr>
            <b/>
            <sz val="8"/>
            <rFont val="Tahoma"/>
            <family val="2"/>
          </rPr>
          <t>Leader</t>
        </r>
        <r>
          <rPr>
            <sz val="8"/>
            <rFont val="Tahoma"/>
            <family val="2"/>
          </rPr>
          <t>: Have a National Leader present in the location. Be sure to indicate the</t>
        </r>
        <r>
          <rPr>
            <i/>
            <sz val="8"/>
            <rFont val="Tahoma"/>
            <family val="2"/>
          </rPr>
          <t xml:space="preserve"> Leader Number</t>
        </r>
        <r>
          <rPr>
            <sz val="8"/>
            <rFont val="Tahoma"/>
            <family val="2"/>
          </rPr>
          <t xml:space="preserve"> (K01, L11, etc.) along with the location.</t>
        </r>
        <r>
          <rPr>
            <sz val="8"/>
            <rFont val="Tahoma"/>
            <family val="2"/>
          </rPr>
          <t xml:space="preserve">
</t>
        </r>
        <r>
          <rPr>
            <b/>
            <sz val="8"/>
            <rFont val="Tahoma"/>
            <family val="2"/>
          </rPr>
          <t>Army</t>
        </r>
        <r>
          <rPr>
            <sz val="8"/>
            <rFont val="Tahoma"/>
            <family val="2"/>
          </rPr>
          <t>: Have a garrison or Fortress in the actual location.</t>
        </r>
      </text>
    </comment>
  </commentList>
</comments>
</file>

<file path=xl/sharedStrings.xml><?xml version="1.0" encoding="utf-8"?>
<sst xmlns="http://schemas.openxmlformats.org/spreadsheetml/2006/main" count="407" uniqueCount="140">
  <si>
    <t>Assassin Operations</t>
  </si>
  <si>
    <t>Religious Operations</t>
  </si>
  <si>
    <t>Transfers Out</t>
  </si>
  <si>
    <t>Reserve</t>
  </si>
  <si>
    <t>Net</t>
  </si>
  <si>
    <t>Into GP</t>
  </si>
  <si>
    <t>Into NFP</t>
  </si>
  <si>
    <t>Leader Name</t>
  </si>
  <si>
    <t>Leader Actions</t>
  </si>
  <si>
    <t>Net Income / NFP</t>
  </si>
  <si>
    <t>Total Available GP / NFP</t>
  </si>
  <si>
    <t>Support</t>
  </si>
  <si>
    <t>Transfer Out</t>
  </si>
  <si>
    <t>Investments</t>
  </si>
  <si>
    <t>Total GP / NFP</t>
  </si>
  <si>
    <t>Builds</t>
  </si>
  <si>
    <t>Gold</t>
  </si>
  <si>
    <t>Saved GP / NFP</t>
  </si>
  <si>
    <t>Total Investments</t>
  </si>
  <si>
    <t>Intel and Religious Ops</t>
  </si>
  <si>
    <t>Naval Ops</t>
  </si>
  <si>
    <t>End of Orders</t>
  </si>
  <si>
    <t>Turn</t>
  </si>
  <si>
    <t>LOCATION</t>
  </si>
  <si>
    <t>YardC</t>
  </si>
  <si>
    <t>General Notes</t>
  </si>
  <si>
    <t>Player Email</t>
  </si>
  <si>
    <t>Safe Treasury Limit:</t>
  </si>
  <si>
    <t>Other Costs (Explain in Notes)</t>
  </si>
  <si>
    <t>Surplus</t>
  </si>
  <si>
    <t>New Trade Routes</t>
  </si>
  <si>
    <t>Changes to Existing Trade Routes</t>
  </si>
  <si>
    <t>Port City</t>
  </si>
  <si>
    <t>MSP</t>
  </si>
  <si>
    <t>Distance</t>
  </si>
  <si>
    <t>Your Harbor Port</t>
  </si>
  <si>
    <t>Trade Partner</t>
  </si>
  <si>
    <t>Route Number</t>
  </si>
  <si>
    <t>Harbor/Base Port Change</t>
  </si>
  <si>
    <t>Type</t>
  </si>
  <si>
    <t>Units</t>
  </si>
  <si>
    <t>Existing?</t>
  </si>
  <si>
    <t>Maritime Conversions and Merchant Fleets</t>
  </si>
  <si>
    <t>Operation Code</t>
  </si>
  <si>
    <t>Base of Operation</t>
  </si>
  <si>
    <t>BUILD ITEM</t>
  </si>
  <si>
    <t>Projects Subtotal</t>
  </si>
  <si>
    <t>Builds and Expenditures</t>
  </si>
  <si>
    <t>Current Tax Rate</t>
  </si>
  <si>
    <t>Total Tax Rate</t>
  </si>
  <si>
    <t>LEADER</t>
  </si>
  <si>
    <t>Means of Transfer</t>
  </si>
  <si>
    <t>More Existing Project Notes</t>
  </si>
  <si>
    <t>More Transfers Notes</t>
  </si>
  <si>
    <t>Level</t>
  </si>
  <si>
    <t>Target Nation</t>
  </si>
  <si>
    <t>Army Number</t>
  </si>
  <si>
    <t>Type / Stats</t>
  </si>
  <si>
    <t>Total APs</t>
  </si>
  <si>
    <t>APs Left</t>
  </si>
  <si>
    <t>Starting Troops</t>
  </si>
  <si>
    <t>More New
Projects Notes</t>
  </si>
  <si>
    <t>More New
Route Notes</t>
  </si>
  <si>
    <t>More Changed
Route Notes</t>
  </si>
  <si>
    <t>Conversion
or Fleet Notes</t>
  </si>
  <si>
    <t>More Notes
on Intel Ops</t>
  </si>
  <si>
    <t>More Notes on
Assassin Ops</t>
  </si>
  <si>
    <t>More Notes on
Religious Ops</t>
  </si>
  <si>
    <t>Modified
Base AP</t>
  </si>
  <si>
    <t>Ending Troops</t>
  </si>
  <si>
    <t>Action Code</t>
  </si>
  <si>
    <t>End Treasury</t>
  </si>
  <si>
    <t>Treasury</t>
  </si>
  <si>
    <t>General Orders Notes and Conditionals</t>
  </si>
  <si>
    <t>Leader Action Bribery</t>
  </si>
  <si>
    <t>Action Notes and Modifiers / Troop and Treasury Changes</t>
  </si>
  <si>
    <t>Origin Port</t>
  </si>
  <si>
    <t>Destination Port</t>
  </si>
  <si>
    <t>Origin Port Change</t>
  </si>
  <si>
    <t>Nation Name</t>
  </si>
  <si>
    <t>Artillery QR</t>
  </si>
  <si>
    <t>Navigation</t>
  </si>
  <si>
    <t>Conduit Limit</t>
  </si>
  <si>
    <t>Trade Range</t>
  </si>
  <si>
    <t>Over/Unter-tax Percentage</t>
  </si>
  <si>
    <t>MSP  D</t>
  </si>
  <si>
    <t>Distance D</t>
  </si>
  <si>
    <t>Bonus</t>
  </si>
  <si>
    <t>Bonus AP</t>
  </si>
  <si>
    <t>Project ID</t>
  </si>
  <si>
    <t>GP</t>
  </si>
  <si>
    <t>NFP</t>
  </si>
  <si>
    <t>Location</t>
  </si>
  <si>
    <t>Notes</t>
  </si>
  <si>
    <t>Turn Number</t>
  </si>
  <si>
    <t>Player Name</t>
  </si>
  <si>
    <t>Agro</t>
  </si>
  <si>
    <t>Project Type</t>
  </si>
  <si>
    <t>Income and Taxes</t>
  </si>
  <si>
    <t>Raw Revenue</t>
  </si>
  <si>
    <t>Maintenance</t>
  </si>
  <si>
    <t>Regional</t>
  </si>
  <si>
    <t>Troop Support</t>
  </si>
  <si>
    <t>City</t>
  </si>
  <si>
    <t>Name/Notes</t>
  </si>
  <si>
    <t>Fin?</t>
  </si>
  <si>
    <t>Yard</t>
  </si>
  <si>
    <t>Government Support</t>
  </si>
  <si>
    <t>Inter City</t>
  </si>
  <si>
    <t>Espionage Support</t>
  </si>
  <si>
    <t>Public Works</t>
  </si>
  <si>
    <t>Religious Support</t>
  </si>
  <si>
    <t>Trade</t>
  </si>
  <si>
    <t>Training Support</t>
  </si>
  <si>
    <t>Total Base Income</t>
  </si>
  <si>
    <t>Project Support</t>
  </si>
  <si>
    <t>Saved Gold</t>
  </si>
  <si>
    <t>Agro Conversion</t>
  </si>
  <si>
    <t>Total Builds</t>
  </si>
  <si>
    <t>Total</t>
  </si>
  <si>
    <t>Religious Operation</t>
  </si>
  <si>
    <t>Religious Bonus</t>
  </si>
  <si>
    <t>Bureacratic</t>
  </si>
  <si>
    <t>Infrastructure</t>
  </si>
  <si>
    <t>Infantry QR</t>
  </si>
  <si>
    <t>Intel Operation</t>
  </si>
  <si>
    <t>Warship QR</t>
  </si>
  <si>
    <t>Intel Bonus</t>
  </si>
  <si>
    <t>Siege QR</t>
  </si>
  <si>
    <t>Assassin Operation</t>
  </si>
  <si>
    <t>Cavalry QR</t>
  </si>
  <si>
    <t>Assassin Bonus</t>
  </si>
  <si>
    <t>University</t>
  </si>
  <si>
    <t>Agro Reserve</t>
  </si>
  <si>
    <t>New Projects</t>
  </si>
  <si>
    <t>Totals:</t>
  </si>
  <si>
    <t>Please expand the height of any row that has text that nears the edge. In case there are version/font/wrapping issues…</t>
  </si>
  <si>
    <t>Existing Projects</t>
  </si>
  <si>
    <t>Intel Operations</t>
  </si>
  <si>
    <t>Target Location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</si>
</sst>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38">
    <font>
      <sz val="8"/>
      <name val="Arial"/>
      <family val="2"/>
    </font>
    <font>
      <sz val="10"/>
      <name val="Arial"/>
      <family val="0"/>
    </font>
    <font>
      <b/>
      <sz val="8"/>
      <name val="Arial"/>
      <family val="2"/>
    </font>
    <font>
      <sz val="8"/>
      <color indexed="22"/>
      <name val="Arial"/>
      <family val="2"/>
    </font>
    <font>
      <u val="single"/>
      <sz val="8"/>
      <color indexed="12"/>
      <name val="Arial"/>
      <family val="2"/>
    </font>
    <font>
      <u val="single"/>
      <sz val="8"/>
      <color indexed="36"/>
      <name val="Arial"/>
      <family val="2"/>
    </font>
    <font>
      <b/>
      <sz val="8"/>
      <color indexed="9"/>
      <name val="Arial"/>
      <family val="2"/>
    </font>
    <font>
      <sz val="8"/>
      <color indexed="9"/>
      <name val="Arial"/>
      <family val="2"/>
    </font>
    <font>
      <sz val="8"/>
      <color indexed="8"/>
      <name val="Arial"/>
      <family val="2"/>
    </font>
    <font>
      <sz val="8"/>
      <name val="Tahoma"/>
      <family val="2"/>
    </font>
    <font>
      <b/>
      <sz val="8"/>
      <name val="Tahoma"/>
      <family val="2"/>
    </font>
    <font>
      <i/>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0"/>
    </font>
    <font>
      <i/>
      <u val="single"/>
      <sz val="20"/>
      <name val="Arial"/>
      <family val="0"/>
    </font>
    <font>
      <b/>
      <sz val="7"/>
      <name val="Tahoma"/>
      <family val="0"/>
    </font>
    <font>
      <sz val="7"/>
      <name val="Tahoma"/>
      <family val="0"/>
    </font>
    <font>
      <sz val="9"/>
      <name val="Arial"/>
      <family val="2"/>
    </font>
    <font>
      <sz val="8"/>
      <color indexed="10"/>
      <name val="Arial"/>
      <family val="0"/>
    </font>
    <font>
      <b/>
      <sz val="9"/>
      <name val="Arial"/>
      <family val="2"/>
    </font>
    <font>
      <b/>
      <sz val="7"/>
      <name val="Arial"/>
      <family val="0"/>
    </font>
    <font>
      <sz val="4"/>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color indexed="63"/>
      </right>
      <top style="thin"/>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23">
    <xf numFmtId="0" fontId="0" fillId="0" borderId="0" xfId="0" applyAlignment="1">
      <alignment/>
    </xf>
    <xf numFmtId="49" fontId="0" fillId="0" borderId="10" xfId="0" applyNumberFormat="1" applyFont="1" applyFill="1" applyBorder="1" applyAlignment="1" applyProtection="1">
      <alignment horizontal="center" vertical="top" wrapText="1"/>
      <protection locked="0"/>
    </xf>
    <xf numFmtId="49" fontId="0" fillId="0" borderId="0" xfId="0" applyNumberFormat="1"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vertical="top" wrapText="1"/>
      <protection locked="0"/>
    </xf>
    <xf numFmtId="49" fontId="0" fillId="0" borderId="12" xfId="0" applyNumberFormat="1" applyFont="1" applyFill="1" applyBorder="1" applyAlignment="1" applyProtection="1">
      <alignment horizontal="center" vertical="top" wrapText="1"/>
      <protection locked="0"/>
    </xf>
    <xf numFmtId="167" fontId="0" fillId="0" borderId="13" xfId="0" applyNumberFormat="1" applyFont="1" applyBorder="1" applyAlignment="1" applyProtection="1">
      <alignment horizontal="center" vertical="top" wrapText="1"/>
      <protection locked="0"/>
    </xf>
    <xf numFmtId="167" fontId="0" fillId="20"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wrapText="1"/>
      <protection locked="0"/>
    </xf>
    <xf numFmtId="1" fontId="0" fillId="20" borderId="13" xfId="0" applyNumberFormat="1" applyFont="1" applyFill="1" applyBorder="1" applyAlignment="1" applyProtection="1">
      <alignment horizontal="center" vertical="top" wrapText="1"/>
      <protection/>
    </xf>
    <xf numFmtId="168" fontId="0" fillId="20" borderId="13" xfId="0" applyNumberFormat="1" applyFont="1" applyFill="1" applyBorder="1" applyAlignment="1" applyProtection="1">
      <alignment horizontal="center" vertical="top" wrapText="1"/>
      <protection/>
    </xf>
    <xf numFmtId="49" fontId="0" fillId="0" borderId="14" xfId="0" applyNumberFormat="1" applyFont="1" applyBorder="1" applyAlignment="1" applyProtection="1">
      <alignment vertical="top" wrapText="1"/>
      <protection locked="0"/>
    </xf>
    <xf numFmtId="0" fontId="0" fillId="20" borderId="14" xfId="0" applyFont="1" applyFill="1" applyBorder="1" applyAlignment="1" applyProtection="1">
      <alignment vertical="top" wrapText="1"/>
      <protection/>
    </xf>
    <xf numFmtId="0" fontId="0" fillId="0" borderId="0" xfId="0" applyFont="1" applyAlignment="1" applyProtection="1">
      <alignment vertical="top"/>
      <protection locked="0"/>
    </xf>
    <xf numFmtId="0" fontId="2" fillId="21" borderId="15" xfId="0" applyFont="1" applyFill="1" applyBorder="1" applyAlignment="1" applyProtection="1">
      <alignment horizontal="center" vertical="top"/>
      <protection/>
    </xf>
    <xf numFmtId="0" fontId="0" fillId="21" borderId="16" xfId="0" applyFont="1" applyFill="1" applyBorder="1" applyAlignment="1" applyProtection="1">
      <alignment vertical="top"/>
      <protection/>
    </xf>
    <xf numFmtId="0" fontId="0" fillId="0" borderId="0" xfId="0" applyFont="1" applyAlignment="1" applyProtection="1">
      <alignment vertical="top"/>
      <protection locked="0"/>
    </xf>
    <xf numFmtId="0" fontId="2" fillId="20" borderId="17" xfId="0" applyFont="1" applyFill="1" applyBorder="1" applyAlignment="1" applyProtection="1">
      <alignment horizontal="center" vertical="top"/>
      <protection/>
    </xf>
    <xf numFmtId="0" fontId="2" fillId="20" borderId="18" xfId="0" applyFont="1" applyFill="1" applyBorder="1" applyAlignment="1" applyProtection="1">
      <alignment horizontal="center" vertical="top"/>
      <protection/>
    </xf>
    <xf numFmtId="0" fontId="0" fillId="24" borderId="10" xfId="0" applyFont="1" applyFill="1" applyBorder="1" applyAlignment="1" applyProtection="1">
      <alignment vertical="top"/>
      <protection/>
    </xf>
    <xf numFmtId="0" fontId="0" fillId="24" borderId="19" xfId="0" applyFont="1" applyFill="1" applyBorder="1" applyAlignment="1" applyProtection="1">
      <alignment vertical="top"/>
      <protection/>
    </xf>
    <xf numFmtId="0" fontId="2" fillId="24" borderId="20" xfId="0" applyFont="1" applyFill="1" applyBorder="1" applyAlignment="1" applyProtection="1">
      <alignment vertical="top"/>
      <protection/>
    </xf>
    <xf numFmtId="0" fontId="2" fillId="20" borderId="13" xfId="0" applyFont="1" applyFill="1" applyBorder="1" applyAlignment="1" applyProtection="1">
      <alignment horizontal="center" vertical="top"/>
      <protection/>
    </xf>
    <xf numFmtId="0" fontId="2" fillId="20" borderId="21" xfId="0" applyFont="1" applyFill="1" applyBorder="1" applyAlignment="1" applyProtection="1">
      <alignment horizontal="center" vertical="top"/>
      <protection/>
    </xf>
    <xf numFmtId="0" fontId="0" fillId="24" borderId="22" xfId="0" applyFont="1" applyFill="1" applyBorder="1" applyAlignment="1" applyProtection="1">
      <alignment vertical="top"/>
      <protection/>
    </xf>
    <xf numFmtId="0" fontId="0" fillId="24" borderId="20" xfId="0" applyFont="1" applyFill="1" applyBorder="1" applyAlignment="1" applyProtection="1">
      <alignment horizontal="right" vertical="top"/>
      <protection/>
    </xf>
    <xf numFmtId="167" fontId="0" fillId="0" borderId="17" xfId="0" applyNumberFormat="1" applyFont="1" applyBorder="1" applyAlignment="1" applyProtection="1">
      <alignment vertical="top"/>
      <protection locked="0"/>
    </xf>
    <xf numFmtId="167" fontId="0" fillId="20" borderId="23" xfId="0" applyNumberFormat="1" applyFont="1" applyFill="1" applyBorder="1" applyAlignment="1" applyProtection="1">
      <alignment vertical="top"/>
      <protection/>
    </xf>
    <xf numFmtId="0" fontId="0" fillId="24" borderId="0" xfId="0" applyFont="1" applyFill="1" applyBorder="1" applyAlignment="1" applyProtection="1">
      <alignment vertical="top"/>
      <protection/>
    </xf>
    <xf numFmtId="0" fontId="0" fillId="24" borderId="12" xfId="0" applyFont="1" applyFill="1" applyBorder="1" applyAlignment="1" applyProtection="1">
      <alignment horizontal="right" vertical="top"/>
      <protection/>
    </xf>
    <xf numFmtId="167" fontId="2" fillId="20" borderId="13" xfId="0" applyNumberFormat="1" applyFont="1" applyFill="1" applyBorder="1" applyAlignment="1" applyProtection="1">
      <alignment horizontal="right" vertical="top"/>
      <protection/>
    </xf>
    <xf numFmtId="167" fontId="3" fillId="0" borderId="13" xfId="0" applyNumberFormat="1" applyFont="1" applyBorder="1" applyAlignment="1" applyProtection="1">
      <alignment horizontal="right" vertical="top"/>
      <protection locked="0"/>
    </xf>
    <xf numFmtId="167" fontId="3" fillId="0" borderId="21" xfId="0" applyNumberFormat="1" applyFont="1" applyBorder="1" applyAlignment="1" applyProtection="1">
      <alignment horizontal="right" vertical="top"/>
      <protection locked="0"/>
    </xf>
    <xf numFmtId="0" fontId="0" fillId="24" borderId="10" xfId="0" applyFont="1" applyFill="1" applyBorder="1" applyAlignment="1" applyProtection="1">
      <alignment vertical="top"/>
      <protection/>
    </xf>
    <xf numFmtId="0" fontId="0" fillId="24" borderId="12" xfId="0" applyFont="1" applyFill="1" applyBorder="1" applyAlignment="1" applyProtection="1">
      <alignment horizontal="right" vertical="top"/>
      <protection/>
    </xf>
    <xf numFmtId="167" fontId="0" fillId="0" borderId="17" xfId="0" applyNumberFormat="1" applyFont="1" applyBorder="1" applyAlignment="1" applyProtection="1">
      <alignment vertical="top"/>
      <protection locked="0"/>
    </xf>
    <xf numFmtId="167" fontId="0" fillId="20" borderId="24" xfId="0" applyNumberFormat="1" applyFont="1" applyFill="1" applyBorder="1" applyAlignment="1" applyProtection="1">
      <alignment vertical="top"/>
      <protection/>
    </xf>
    <xf numFmtId="0" fontId="0" fillId="24" borderId="0" xfId="0" applyFont="1" applyFill="1" applyBorder="1" applyAlignment="1" applyProtection="1">
      <alignment vertical="top"/>
      <protection/>
    </xf>
    <xf numFmtId="167" fontId="2" fillId="24" borderId="0" xfId="0" applyNumberFormat="1" applyFont="1" applyFill="1" applyBorder="1" applyAlignment="1" applyProtection="1">
      <alignment vertical="top"/>
      <protection/>
    </xf>
    <xf numFmtId="167" fontId="2" fillId="0" borderId="0" xfId="0" applyNumberFormat="1" applyFont="1" applyFill="1" applyBorder="1" applyAlignment="1" applyProtection="1">
      <alignment vertical="top"/>
      <protection/>
    </xf>
    <xf numFmtId="167" fontId="0" fillId="24" borderId="0" xfId="0" applyNumberFormat="1" applyFont="1" applyFill="1" applyBorder="1" applyAlignment="1" applyProtection="1">
      <alignment vertical="top"/>
      <protection/>
    </xf>
    <xf numFmtId="167" fontId="3" fillId="20" borderId="13" xfId="0" applyNumberFormat="1" applyFont="1" applyFill="1" applyBorder="1" applyAlignment="1" applyProtection="1">
      <alignment horizontal="right" vertical="top"/>
      <protection/>
    </xf>
    <xf numFmtId="167" fontId="3" fillId="20" borderId="21" xfId="0" applyNumberFormat="1" applyFont="1" applyFill="1" applyBorder="1" applyAlignment="1" applyProtection="1">
      <alignment horizontal="right" vertical="top"/>
      <protection/>
    </xf>
    <xf numFmtId="167" fontId="0" fillId="20" borderId="17" xfId="0" applyNumberFormat="1" applyFont="1" applyFill="1" applyBorder="1" applyAlignment="1" applyProtection="1">
      <alignment vertical="top"/>
      <protection/>
    </xf>
    <xf numFmtId="9" fontId="0" fillId="0" borderId="17" xfId="0" applyNumberFormat="1" applyFont="1" applyBorder="1" applyAlignment="1" applyProtection="1">
      <alignment vertical="top"/>
      <protection locked="0"/>
    </xf>
    <xf numFmtId="9" fontId="0" fillId="0" borderId="17" xfId="0" applyNumberFormat="1" applyFont="1" applyFill="1" applyBorder="1" applyAlignment="1" applyProtection="1">
      <alignment vertical="top"/>
      <protection/>
    </xf>
    <xf numFmtId="167" fontId="0" fillId="20" borderId="24" xfId="0" applyNumberFormat="1" applyFont="1" applyFill="1" applyBorder="1" applyAlignment="1" applyProtection="1">
      <alignment vertical="top"/>
      <protection locked="0"/>
    </xf>
    <xf numFmtId="0" fontId="0" fillId="20" borderId="25" xfId="0" applyFont="1" applyFill="1" applyBorder="1" applyAlignment="1" applyProtection="1">
      <alignment vertical="top"/>
      <protection/>
    </xf>
    <xf numFmtId="167" fontId="0" fillId="20" borderId="18" xfId="0" applyNumberFormat="1" applyFont="1" applyFill="1" applyBorder="1" applyAlignment="1" applyProtection="1">
      <alignment vertical="top"/>
      <protection/>
    </xf>
    <xf numFmtId="167" fontId="0" fillId="0" borderId="25" xfId="0" applyNumberFormat="1" applyFont="1" applyFill="1" applyBorder="1" applyAlignment="1" applyProtection="1">
      <alignment vertical="top"/>
      <protection locked="0"/>
    </xf>
    <xf numFmtId="167" fontId="0" fillId="24" borderId="10" xfId="0" applyNumberFormat="1" applyFont="1" applyFill="1" applyBorder="1" applyAlignment="1" applyProtection="1">
      <alignment vertical="top"/>
      <protection/>
    </xf>
    <xf numFmtId="167" fontId="0" fillId="0" borderId="18" xfId="0" applyNumberFormat="1" applyFont="1" applyFill="1" applyBorder="1" applyAlignment="1" applyProtection="1">
      <alignment vertical="top"/>
      <protection locked="0"/>
    </xf>
    <xf numFmtId="0" fontId="0" fillId="20" borderId="23" xfId="0" applyFont="1" applyFill="1" applyBorder="1" applyAlignment="1" applyProtection="1">
      <alignment vertical="top"/>
      <protection/>
    </xf>
    <xf numFmtId="0" fontId="0" fillId="24" borderId="12" xfId="0" applyFont="1" applyFill="1" applyBorder="1" applyAlignment="1" applyProtection="1">
      <alignment vertical="top"/>
      <protection/>
    </xf>
    <xf numFmtId="167" fontId="0" fillId="20" borderId="13" xfId="0" applyNumberFormat="1" applyFont="1" applyFill="1" applyBorder="1" applyAlignment="1" applyProtection="1">
      <alignment vertical="top"/>
      <protection/>
    </xf>
    <xf numFmtId="0" fontId="2" fillId="24" borderId="0" xfId="0" applyFont="1" applyFill="1" applyBorder="1" applyAlignment="1" applyProtection="1">
      <alignment vertical="top"/>
      <protection/>
    </xf>
    <xf numFmtId="0" fontId="0" fillId="20" borderId="18" xfId="0" applyFont="1" applyFill="1" applyBorder="1" applyAlignment="1" applyProtection="1">
      <alignment vertical="top"/>
      <protection/>
    </xf>
    <xf numFmtId="167" fontId="0" fillId="20" borderId="13" xfId="0" applyNumberFormat="1" applyFont="1" applyFill="1" applyBorder="1" applyAlignment="1" applyProtection="1">
      <alignment vertical="top"/>
      <protection locked="0"/>
    </xf>
    <xf numFmtId="0" fontId="2" fillId="20" borderId="26" xfId="0" applyFont="1" applyFill="1" applyBorder="1" applyAlignment="1" applyProtection="1">
      <alignment horizontal="right" vertical="top"/>
      <protection/>
    </xf>
    <xf numFmtId="167" fontId="2" fillId="20" borderId="27" xfId="0" applyNumberFormat="1" applyFont="1" applyFill="1" applyBorder="1" applyAlignment="1" applyProtection="1">
      <alignment horizontal="center" vertical="top"/>
      <protection/>
    </xf>
    <xf numFmtId="167" fontId="2" fillId="20" borderId="13" xfId="0" applyNumberFormat="1" applyFont="1" applyFill="1" applyBorder="1" applyAlignment="1" applyProtection="1">
      <alignment horizontal="center" vertical="top"/>
      <protection/>
    </xf>
    <xf numFmtId="167" fontId="0" fillId="24" borderId="10" xfId="0" applyNumberFormat="1" applyFont="1" applyFill="1" applyBorder="1" applyAlignment="1" applyProtection="1">
      <alignment horizontal="center" vertical="top"/>
      <protection/>
    </xf>
    <xf numFmtId="0" fontId="2" fillId="21" borderId="17" xfId="0" applyFont="1" applyFill="1" applyBorder="1" applyAlignment="1" applyProtection="1">
      <alignment horizontal="center" vertical="top"/>
      <protection/>
    </xf>
    <xf numFmtId="167" fontId="0" fillId="24" borderId="28" xfId="0" applyNumberFormat="1" applyFont="1" applyFill="1" applyBorder="1" applyAlignment="1" applyProtection="1">
      <alignment vertical="top"/>
      <protection/>
    </xf>
    <xf numFmtId="0" fontId="0" fillId="24" borderId="20" xfId="0" applyFont="1" applyFill="1" applyBorder="1" applyAlignment="1" applyProtection="1">
      <alignment horizontal="right" vertical="top"/>
      <protection/>
    </xf>
    <xf numFmtId="167" fontId="0" fillId="0" borderId="29" xfId="0" applyNumberFormat="1" applyFont="1" applyBorder="1" applyAlignment="1" applyProtection="1">
      <alignment vertical="top"/>
      <protection locked="0"/>
    </xf>
    <xf numFmtId="0" fontId="0" fillId="20" borderId="12" xfId="0" applyFont="1" applyFill="1" applyBorder="1" applyAlignment="1" applyProtection="1">
      <alignment vertical="top"/>
      <protection/>
    </xf>
    <xf numFmtId="167" fontId="0" fillId="24" borderId="10" xfId="0" applyNumberFormat="1" applyFont="1" applyFill="1" applyBorder="1" applyAlignment="1" applyProtection="1">
      <alignment horizontal="center" vertical="top"/>
      <protection/>
    </xf>
    <xf numFmtId="167" fontId="0" fillId="24" borderId="11" xfId="0" applyNumberFormat="1" applyFont="1" applyFill="1" applyBorder="1" applyAlignment="1" applyProtection="1">
      <alignment vertical="top"/>
      <protection/>
    </xf>
    <xf numFmtId="167" fontId="0" fillId="0" borderId="18" xfId="0" applyNumberFormat="1" applyFont="1" applyBorder="1" applyAlignment="1" applyProtection="1">
      <alignment vertical="top"/>
      <protection locked="0"/>
    </xf>
    <xf numFmtId="0" fontId="0" fillId="0" borderId="0" xfId="0" applyFont="1" applyFill="1" applyBorder="1" applyAlignment="1" applyProtection="1">
      <alignment vertical="top"/>
      <protection/>
    </xf>
    <xf numFmtId="0" fontId="0" fillId="0" borderId="12" xfId="0" applyFont="1" applyFill="1" applyBorder="1" applyAlignment="1" applyProtection="1">
      <alignment horizontal="right" vertical="top"/>
      <protection/>
    </xf>
    <xf numFmtId="167" fontId="0" fillId="20" borderId="13" xfId="0" applyNumberFormat="1" applyFont="1" applyFill="1" applyBorder="1" applyAlignment="1" applyProtection="1">
      <alignment horizontal="right" vertical="top"/>
      <protection/>
    </xf>
    <xf numFmtId="167" fontId="0" fillId="20" borderId="13" xfId="0" applyNumberFormat="1" applyFont="1" applyFill="1" applyBorder="1" applyAlignment="1" applyProtection="1">
      <alignment horizontal="center" vertical="top"/>
      <protection/>
    </xf>
    <xf numFmtId="167" fontId="0" fillId="0" borderId="20" xfId="0" applyNumberFormat="1" applyFont="1" applyBorder="1" applyAlignment="1" applyProtection="1">
      <alignment vertical="top"/>
      <protection locked="0"/>
    </xf>
    <xf numFmtId="167" fontId="0" fillId="0" borderId="23" xfId="0" applyNumberFormat="1" applyFont="1" applyFill="1" applyBorder="1" applyAlignment="1" applyProtection="1">
      <alignment vertical="top"/>
      <protection locked="0"/>
    </xf>
    <xf numFmtId="167" fontId="0" fillId="20" borderId="30" xfId="0" applyNumberFormat="1" applyFont="1" applyFill="1" applyBorder="1" applyAlignment="1" applyProtection="1">
      <alignment vertical="top"/>
      <protection/>
    </xf>
    <xf numFmtId="0" fontId="2" fillId="20" borderId="18" xfId="0" applyFont="1" applyFill="1" applyBorder="1" applyAlignment="1" applyProtection="1">
      <alignment horizontal="right" vertical="top"/>
      <protection/>
    </xf>
    <xf numFmtId="167" fontId="2" fillId="20" borderId="17" xfId="0" applyNumberFormat="1" applyFont="1" applyFill="1" applyBorder="1" applyAlignment="1" applyProtection="1">
      <alignment vertical="top"/>
      <protection/>
    </xf>
    <xf numFmtId="167" fontId="2" fillId="20" borderId="13" xfId="0" applyNumberFormat="1" applyFont="1" applyFill="1" applyBorder="1" applyAlignment="1" applyProtection="1">
      <alignment vertical="top"/>
      <protection/>
    </xf>
    <xf numFmtId="0" fontId="0" fillId="20" borderId="17" xfId="0" applyFont="1" applyFill="1" applyBorder="1" applyAlignment="1" applyProtection="1">
      <alignment horizontal="center" vertical="top"/>
      <protection/>
    </xf>
    <xf numFmtId="0" fontId="0" fillId="20" borderId="18" xfId="0" applyFont="1" applyFill="1" applyBorder="1" applyAlignment="1" applyProtection="1">
      <alignment horizontal="center" vertical="top"/>
      <protection/>
    </xf>
    <xf numFmtId="167" fontId="0" fillId="20" borderId="27" xfId="0" applyNumberFormat="1" applyFont="1" applyFill="1" applyBorder="1" applyAlignment="1" applyProtection="1">
      <alignment horizontal="center" vertical="top"/>
      <protection/>
    </xf>
    <xf numFmtId="0" fontId="2" fillId="20" borderId="17" xfId="0" applyFont="1" applyFill="1" applyBorder="1" applyAlignment="1" applyProtection="1">
      <alignment vertical="top"/>
      <protection/>
    </xf>
    <xf numFmtId="167" fontId="2" fillId="20" borderId="21" xfId="0" applyNumberFormat="1" applyFont="1" applyFill="1" applyBorder="1" applyAlignment="1" applyProtection="1">
      <alignment vertical="top"/>
      <protection/>
    </xf>
    <xf numFmtId="167" fontId="2" fillId="0" borderId="29" xfId="0" applyNumberFormat="1" applyFont="1" applyFill="1" applyBorder="1" applyAlignment="1" applyProtection="1">
      <alignment horizontal="right" vertical="top"/>
      <protection locked="0"/>
    </xf>
    <xf numFmtId="167" fontId="0" fillId="0" borderId="13" xfId="0" applyNumberFormat="1" applyFont="1" applyFill="1" applyBorder="1" applyAlignment="1" applyProtection="1">
      <alignment vertical="top"/>
      <protection locked="0"/>
    </xf>
    <xf numFmtId="167" fontId="0" fillId="20" borderId="13" xfId="0" applyNumberFormat="1" applyFont="1" applyFill="1" applyBorder="1" applyAlignment="1" applyProtection="1">
      <alignment vertical="top"/>
      <protection/>
    </xf>
    <xf numFmtId="167" fontId="0" fillId="0" borderId="13" xfId="0" applyNumberFormat="1" applyFont="1" applyFill="1" applyBorder="1" applyAlignment="1" applyProtection="1">
      <alignment vertical="top"/>
      <protection locked="0"/>
    </xf>
    <xf numFmtId="167" fontId="0" fillId="20" borderId="18" xfId="0" applyNumberFormat="1" applyFont="1" applyFill="1" applyBorder="1" applyAlignment="1" applyProtection="1">
      <alignment vertical="top"/>
      <protection/>
    </xf>
    <xf numFmtId="167" fontId="0" fillId="20" borderId="20" xfId="0" applyNumberFormat="1" applyFont="1" applyFill="1" applyBorder="1" applyAlignment="1" applyProtection="1">
      <alignment vertical="top"/>
      <protection/>
    </xf>
    <xf numFmtId="167" fontId="0" fillId="20" borderId="27" xfId="0" applyNumberFormat="1" applyFont="1" applyFill="1" applyBorder="1" applyAlignment="1" applyProtection="1">
      <alignment horizontal="center" vertical="top"/>
      <protection/>
    </xf>
    <xf numFmtId="167" fontId="0" fillId="20" borderId="17" xfId="0" applyNumberFormat="1" applyFont="1" applyFill="1" applyBorder="1" applyAlignment="1" applyProtection="1">
      <alignment horizontal="center" vertical="top"/>
      <protection/>
    </xf>
    <xf numFmtId="167" fontId="2" fillId="20" borderId="21" xfId="0" applyNumberFormat="1" applyFont="1" applyFill="1" applyBorder="1" applyAlignment="1" applyProtection="1">
      <alignment horizontal="right" vertical="top"/>
      <protection/>
    </xf>
    <xf numFmtId="0" fontId="2" fillId="20" borderId="27" xfId="0" applyFont="1" applyFill="1" applyBorder="1" applyAlignment="1" applyProtection="1">
      <alignment horizontal="center" vertical="top"/>
      <protection/>
    </xf>
    <xf numFmtId="0" fontId="0" fillId="20" borderId="31" xfId="0" applyFont="1" applyFill="1" applyBorder="1" applyAlignment="1" applyProtection="1">
      <alignment vertical="top"/>
      <protection/>
    </xf>
    <xf numFmtId="0" fontId="0" fillId="20" borderId="15" xfId="0" applyFont="1" applyFill="1" applyBorder="1" applyAlignment="1" applyProtection="1">
      <alignment vertical="top"/>
      <protection/>
    </xf>
    <xf numFmtId="0" fontId="2" fillId="21" borderId="30" xfId="0" applyFont="1" applyFill="1" applyBorder="1" applyAlignment="1" applyProtection="1">
      <alignment horizontal="left" vertical="top"/>
      <protection/>
    </xf>
    <xf numFmtId="0" fontId="2" fillId="21" borderId="32" xfId="0" applyFont="1" applyFill="1" applyBorder="1" applyAlignment="1" applyProtection="1">
      <alignment horizontal="center" vertical="top"/>
      <protection/>
    </xf>
    <xf numFmtId="167" fontId="2" fillId="20" borderId="21" xfId="0" applyNumberFormat="1" applyFont="1" applyFill="1" applyBorder="1" applyAlignment="1" applyProtection="1">
      <alignment horizontal="center" vertical="top"/>
      <protection/>
    </xf>
    <xf numFmtId="167" fontId="0" fillId="20" borderId="13" xfId="0" applyNumberFormat="1" applyFont="1" applyFill="1" applyBorder="1" applyAlignment="1" applyProtection="1">
      <alignment horizontal="center" vertical="top"/>
      <protection locked="0"/>
    </xf>
    <xf numFmtId="167" fontId="0" fillId="20" borderId="21" xfId="0" applyNumberFormat="1" applyFont="1" applyFill="1" applyBorder="1" applyAlignment="1" applyProtection="1" quotePrefix="1">
      <alignment horizontal="center" vertical="top"/>
      <protection locked="0"/>
    </xf>
    <xf numFmtId="167" fontId="2" fillId="20" borderId="33" xfId="0" applyNumberFormat="1" applyFont="1" applyFill="1" applyBorder="1" applyAlignment="1" applyProtection="1">
      <alignment horizontal="center" vertical="top"/>
      <protection/>
    </xf>
    <xf numFmtId="167" fontId="2" fillId="20" borderId="34" xfId="0" applyNumberFormat="1"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2" fillId="0" borderId="0" xfId="0" applyFont="1" applyFill="1" applyBorder="1" applyAlignment="1" applyProtection="1">
      <alignment horizontal="right" vertical="top"/>
      <protection locked="0"/>
    </xf>
    <xf numFmtId="167" fontId="2" fillId="0" borderId="0" xfId="0" applyNumberFormat="1"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6" fillId="21" borderId="35" xfId="0" applyFont="1" applyFill="1" applyBorder="1" applyAlignment="1" applyProtection="1">
      <alignment vertical="top"/>
      <protection/>
    </xf>
    <xf numFmtId="0" fontId="7" fillId="21" borderId="36" xfId="0" applyFont="1" applyFill="1" applyBorder="1" applyAlignment="1" applyProtection="1">
      <alignment vertical="top"/>
      <protection/>
    </xf>
    <xf numFmtId="0" fontId="6" fillId="21" borderId="36" xfId="0" applyFont="1" applyFill="1" applyBorder="1" applyAlignment="1" applyProtection="1">
      <alignment horizontal="center" vertical="top"/>
      <protection/>
    </xf>
    <xf numFmtId="0" fontId="7" fillId="21" borderId="37" xfId="0" applyFont="1" applyFill="1" applyBorder="1" applyAlignment="1" applyProtection="1">
      <alignment vertical="top"/>
      <protection/>
    </xf>
    <xf numFmtId="0" fontId="2" fillId="20" borderId="13" xfId="0" applyFont="1" applyFill="1" applyBorder="1" applyAlignment="1" applyProtection="1">
      <alignment horizontal="left" vertical="top"/>
      <protection/>
    </xf>
    <xf numFmtId="0" fontId="2" fillId="20" borderId="13" xfId="0" applyFont="1" applyFill="1" applyBorder="1" applyAlignment="1" applyProtection="1">
      <alignment horizontal="center" vertical="top" wrapText="1"/>
      <protection/>
    </xf>
    <xf numFmtId="167" fontId="0" fillId="0" borderId="13" xfId="0" applyNumberFormat="1" applyFont="1" applyBorder="1" applyAlignment="1" applyProtection="1">
      <alignment horizontal="center" vertical="top"/>
      <protection locked="0"/>
    </xf>
    <xf numFmtId="49" fontId="0" fillId="0" borderId="13" xfId="0" applyNumberFormat="1" applyFont="1" applyBorder="1" applyAlignment="1" applyProtection="1">
      <alignment horizontal="center" vertical="top"/>
      <protection locked="0"/>
    </xf>
    <xf numFmtId="167" fontId="0" fillId="20" borderId="13" xfId="0" applyNumberFormat="1" applyFont="1" applyFill="1" applyBorder="1" applyAlignment="1" applyProtection="1">
      <alignment horizontal="center" vertical="top"/>
      <protection/>
    </xf>
    <xf numFmtId="0" fontId="0" fillId="20" borderId="13" xfId="0" applyFont="1" applyFill="1" applyBorder="1" applyAlignment="1" applyProtection="1">
      <alignment horizontal="center" vertical="top"/>
      <protection/>
    </xf>
    <xf numFmtId="0" fontId="0" fillId="20" borderId="21" xfId="0" applyFont="1" applyFill="1" applyBorder="1" applyAlignment="1" applyProtection="1">
      <alignment horizontal="center" vertical="top"/>
      <protection/>
    </xf>
    <xf numFmtId="0" fontId="2" fillId="0" borderId="0" xfId="0" applyFont="1" applyFill="1" applyBorder="1" applyAlignment="1" applyProtection="1">
      <alignment vertical="top"/>
      <protection/>
    </xf>
    <xf numFmtId="0" fontId="2" fillId="20" borderId="14" xfId="0" applyFont="1" applyFill="1" applyBorder="1" applyAlignment="1" applyProtection="1">
      <alignment vertical="top"/>
      <protection/>
    </xf>
    <xf numFmtId="49" fontId="0" fillId="0" borderId="14" xfId="0" applyNumberFormat="1" applyFont="1" applyBorder="1" applyAlignment="1" applyProtection="1">
      <alignment vertical="top"/>
      <protection locked="0"/>
    </xf>
    <xf numFmtId="1" fontId="0" fillId="0" borderId="13" xfId="0" applyNumberFormat="1" applyFont="1" applyBorder="1" applyAlignment="1" applyProtection="1">
      <alignment horizontal="center" vertical="top"/>
      <protection locked="0"/>
    </xf>
    <xf numFmtId="49" fontId="0" fillId="0" borderId="14" xfId="0" applyNumberFormat="1" applyFont="1" applyBorder="1" applyAlignment="1" applyProtection="1">
      <alignment horizontal="left" vertical="top" wrapText="1"/>
      <protection locked="0"/>
    </xf>
    <xf numFmtId="1" fontId="0" fillId="20" borderId="0" xfId="0" applyNumberFormat="1" applyFont="1" applyFill="1" applyAlignment="1" applyProtection="1">
      <alignment horizontal="center" vertical="top"/>
      <protection locked="0"/>
    </xf>
    <xf numFmtId="0" fontId="2" fillId="20" borderId="14" xfId="0" applyFont="1" applyFill="1" applyBorder="1" applyAlignment="1" applyProtection="1">
      <alignment vertical="top" wrapText="1"/>
      <protection/>
    </xf>
    <xf numFmtId="0" fontId="2" fillId="20" borderId="21" xfId="0" applyFont="1" applyFill="1" applyBorder="1" applyAlignment="1" applyProtection="1">
      <alignment horizontal="center" vertical="top" wrapText="1"/>
      <protection/>
    </xf>
    <xf numFmtId="49" fontId="0" fillId="0" borderId="14" xfId="0" applyNumberFormat="1" applyBorder="1" applyAlignment="1" applyProtection="1">
      <alignment horizontal="left" vertical="top" wrapText="1"/>
      <protection locked="0"/>
    </xf>
    <xf numFmtId="0" fontId="0" fillId="0" borderId="0" xfId="0" applyFont="1" applyBorder="1" applyAlignment="1" applyProtection="1">
      <alignment vertical="top"/>
      <protection locked="0"/>
    </xf>
    <xf numFmtId="167" fontId="0" fillId="0" borderId="21" xfId="0" applyNumberFormat="1" applyFont="1" applyBorder="1" applyAlignment="1" applyProtection="1">
      <alignment horizontal="center" vertical="top" wrapText="1"/>
      <protection locked="0"/>
    </xf>
    <xf numFmtId="0" fontId="0" fillId="20" borderId="0" xfId="0" applyNumberFormat="1" applyFont="1" applyFill="1" applyAlignment="1" applyProtection="1">
      <alignment horizontal="center" vertical="top"/>
      <protection locked="0"/>
    </xf>
    <xf numFmtId="0" fontId="2" fillId="20" borderId="14" xfId="0" applyFont="1" applyFill="1" applyBorder="1" applyAlignment="1" applyProtection="1">
      <alignment horizontal="center" vertical="top"/>
      <protection/>
    </xf>
    <xf numFmtId="49" fontId="0" fillId="0" borderId="14" xfId="0" applyNumberFormat="1" applyFont="1" applyBorder="1" applyAlignment="1" applyProtection="1">
      <alignment horizontal="center" vertical="top" wrapText="1"/>
      <protection locked="0"/>
    </xf>
    <xf numFmtId="1" fontId="0" fillId="0" borderId="13" xfId="0" applyNumberFormat="1" applyBorder="1" applyAlignment="1" applyProtection="1">
      <alignment horizontal="center" vertical="top" wrapText="1"/>
      <protection locked="0"/>
    </xf>
    <xf numFmtId="0" fontId="0" fillId="0" borderId="0" xfId="0" applyFont="1" applyAlignment="1" applyProtection="1">
      <alignment vertical="top"/>
      <protection locked="0"/>
    </xf>
    <xf numFmtId="0" fontId="0" fillId="0" borderId="14" xfId="0" applyFill="1" applyBorder="1" applyAlignment="1" applyProtection="1">
      <alignment horizontal="center" vertical="top"/>
      <protection/>
    </xf>
    <xf numFmtId="0" fontId="0" fillId="0" borderId="13" xfId="0" applyFill="1" applyBorder="1" applyAlignment="1" applyProtection="1">
      <alignment horizontal="center" vertical="top"/>
      <protection/>
    </xf>
    <xf numFmtId="0" fontId="0" fillId="0" borderId="13" xfId="0" applyFont="1" applyBorder="1" applyAlignment="1" applyProtection="1">
      <alignment horizontal="center" vertical="top"/>
      <protection locked="0"/>
    </xf>
    <xf numFmtId="0" fontId="0" fillId="0" borderId="13" xfId="0" applyFont="1" applyFill="1" applyBorder="1" applyAlignment="1" applyProtection="1">
      <alignment horizontal="center" vertical="top"/>
      <protection/>
    </xf>
    <xf numFmtId="0" fontId="0" fillId="0" borderId="21" xfId="0" applyFont="1" applyFill="1" applyBorder="1" applyAlignment="1" applyProtection="1">
      <alignment horizontal="center" vertical="top"/>
      <protection/>
    </xf>
    <xf numFmtId="0" fontId="0" fillId="0" borderId="0" xfId="0" applyFont="1" applyAlignment="1" applyProtection="1">
      <alignment vertical="top" wrapText="1"/>
      <protection locked="0"/>
    </xf>
    <xf numFmtId="0" fontId="0" fillId="0" borderId="0" xfId="0" applyFont="1" applyBorder="1" applyAlignment="1" applyProtection="1">
      <alignment horizontal="center" vertical="top"/>
      <protection locked="0"/>
    </xf>
    <xf numFmtId="0" fontId="2" fillId="20" borderId="0" xfId="0" applyFont="1" applyFill="1" applyAlignment="1" applyProtection="1">
      <alignment vertical="top"/>
      <protection/>
    </xf>
    <xf numFmtId="0" fontId="0" fillId="20" borderId="0" xfId="0" applyFont="1" applyFill="1" applyAlignment="1" applyProtection="1">
      <alignment vertical="top"/>
      <protection/>
    </xf>
    <xf numFmtId="49" fontId="0" fillId="0" borderId="13" xfId="0" applyNumberFormat="1" applyFont="1" applyFill="1" applyBorder="1" applyAlignment="1" applyProtection="1">
      <alignment horizontal="center" vertical="top"/>
      <protection/>
    </xf>
    <xf numFmtId="0" fontId="2" fillId="20" borderId="38" xfId="0" applyFont="1" applyFill="1" applyBorder="1" applyAlignment="1" applyProtection="1">
      <alignment horizontal="right" vertical="top" wrapText="1"/>
      <protection/>
    </xf>
    <xf numFmtId="167" fontId="3" fillId="0" borderId="13" xfId="0" applyNumberFormat="1" applyFont="1" applyFill="1" applyBorder="1" applyAlignment="1" applyProtection="1">
      <alignment horizontal="right" vertical="top"/>
      <protection/>
    </xf>
    <xf numFmtId="167" fontId="3" fillId="0" borderId="21" xfId="0" applyNumberFormat="1" applyFont="1" applyFill="1" applyBorder="1" applyAlignment="1" applyProtection="1">
      <alignment horizontal="right" vertical="top"/>
      <protection/>
    </xf>
    <xf numFmtId="2" fontId="29" fillId="20" borderId="13" xfId="0" applyNumberFormat="1" applyFont="1" applyFill="1" applyBorder="1" applyAlignment="1" applyProtection="1">
      <alignment horizontal="center" vertical="top"/>
      <protection/>
    </xf>
    <xf numFmtId="0" fontId="0" fillId="0" borderId="31" xfId="0" applyFont="1" applyFill="1" applyBorder="1" applyAlignment="1" applyProtection="1">
      <alignment horizontal="right" vertical="top"/>
      <protection/>
    </xf>
    <xf numFmtId="167" fontId="0" fillId="0" borderId="13" xfId="0" applyNumberFormat="1" applyFont="1" applyFill="1" applyBorder="1" applyAlignment="1" applyProtection="1">
      <alignment horizontal="right" vertical="top"/>
      <protection/>
    </xf>
    <xf numFmtId="167" fontId="0" fillId="0" borderId="21" xfId="0" applyNumberFormat="1" applyFont="1" applyFill="1" applyBorder="1" applyAlignment="1" applyProtection="1">
      <alignment horizontal="right" vertical="top"/>
      <protection/>
    </xf>
    <xf numFmtId="1" fontId="0" fillId="0" borderId="13" xfId="0" applyNumberFormat="1" applyFont="1" applyFill="1" applyBorder="1" applyAlignment="1" applyProtection="1">
      <alignment horizontal="center" vertical="top"/>
      <protection/>
    </xf>
    <xf numFmtId="1" fontId="0" fillId="20" borderId="13" xfId="0" applyNumberFormat="1" applyFont="1" applyFill="1" applyBorder="1" applyAlignment="1" applyProtection="1" quotePrefix="1">
      <alignment horizontal="center" vertical="top"/>
      <protection locked="0"/>
    </xf>
    <xf numFmtId="1" fontId="2" fillId="20" borderId="33" xfId="0" applyNumberFormat="1" applyFont="1" applyFill="1" applyBorder="1" applyAlignment="1" applyProtection="1">
      <alignment horizontal="center" vertical="top"/>
      <protection/>
    </xf>
    <xf numFmtId="0" fontId="0" fillId="20" borderId="39" xfId="0" applyFont="1" applyFill="1" applyBorder="1" applyAlignment="1" applyProtection="1">
      <alignment horizontal="right" vertical="top" wrapText="1"/>
      <protection locked="0"/>
    </xf>
    <xf numFmtId="0" fontId="0" fillId="0" borderId="0" xfId="0" applyFont="1" applyAlignment="1" applyProtection="1">
      <alignment horizontal="right" vertical="top"/>
      <protection/>
    </xf>
    <xf numFmtId="167" fontId="0" fillId="24" borderId="10" xfId="0" applyNumberFormat="1" applyFont="1" applyFill="1" applyBorder="1" applyAlignment="1" applyProtection="1">
      <alignment horizontal="right" vertical="top"/>
      <protection/>
    </xf>
    <xf numFmtId="0" fontId="0" fillId="24" borderId="10" xfId="0" applyFont="1" applyFill="1" applyBorder="1" applyAlignment="1" applyProtection="1">
      <alignment horizontal="center" vertical="top" wrapText="1"/>
      <protection/>
    </xf>
    <xf numFmtId="167" fontId="29" fillId="24" borderId="10" xfId="0" applyNumberFormat="1" applyFont="1" applyFill="1" applyBorder="1" applyAlignment="1" applyProtection="1">
      <alignment vertical="top"/>
      <protection/>
    </xf>
    <xf numFmtId="167" fontId="0" fillId="0" borderId="25" xfId="0" applyNumberFormat="1" applyFont="1" applyFill="1" applyBorder="1" applyAlignment="1" applyProtection="1">
      <alignment horizontal="right" vertical="top"/>
      <protection/>
    </xf>
    <xf numFmtId="0" fontId="0" fillId="24" borderId="10" xfId="0" applyFill="1" applyBorder="1" applyAlignment="1">
      <alignment/>
    </xf>
    <xf numFmtId="167" fontId="0" fillId="20" borderId="17" xfId="0" applyNumberFormat="1" applyFont="1" applyFill="1" applyBorder="1" applyAlignment="1" applyProtection="1">
      <alignment horizontal="right" vertical="top"/>
      <protection/>
    </xf>
    <xf numFmtId="0" fontId="0" fillId="20" borderId="13" xfId="0" applyFont="1" applyFill="1" applyBorder="1" applyAlignment="1" applyProtection="1">
      <alignment horizontal="center" vertical="top" wrapText="1"/>
      <protection/>
    </xf>
    <xf numFmtId="9" fontId="0" fillId="20" borderId="17" xfId="0" applyNumberFormat="1" applyFont="1" applyFill="1" applyBorder="1" applyAlignment="1" applyProtection="1">
      <alignment vertical="top"/>
      <protection/>
    </xf>
    <xf numFmtId="1" fontId="0" fillId="0" borderId="21" xfId="0" applyNumberFormat="1" applyFont="1" applyBorder="1" applyAlignment="1" applyProtection="1">
      <alignment horizontal="center" vertical="top" wrapText="1"/>
      <protection locked="0"/>
    </xf>
    <xf numFmtId="1" fontId="0" fillId="0" borderId="21" xfId="0" applyNumberFormat="1" applyBorder="1" applyAlignment="1" applyProtection="1">
      <alignment horizontal="center" vertical="top" wrapText="1"/>
      <protection locked="0"/>
    </xf>
    <xf numFmtId="167" fontId="0" fillId="0" borderId="21" xfId="0" applyNumberFormat="1" applyFont="1" applyFill="1" applyBorder="1" applyAlignment="1" applyProtection="1">
      <alignment vertical="top"/>
      <protection locked="0"/>
    </xf>
    <xf numFmtId="167" fontId="0" fillId="20" borderId="21" xfId="0" applyNumberFormat="1" applyFont="1" applyFill="1" applyBorder="1" applyAlignment="1" applyProtection="1">
      <alignment vertical="top"/>
      <protection/>
    </xf>
    <xf numFmtId="167" fontId="0" fillId="0" borderId="21" xfId="0" applyNumberFormat="1" applyFont="1" applyFill="1" applyBorder="1" applyAlignment="1" applyProtection="1">
      <alignment vertical="top"/>
      <protection locked="0"/>
    </xf>
    <xf numFmtId="167" fontId="0" fillId="20" borderId="21" xfId="0" applyNumberFormat="1" applyFont="1" applyFill="1" applyBorder="1" applyAlignment="1" applyProtection="1">
      <alignment vertical="top"/>
      <protection locked="0"/>
    </xf>
    <xf numFmtId="167" fontId="2" fillId="20" borderId="18" xfId="0" applyNumberFormat="1" applyFont="1" applyFill="1" applyBorder="1" applyAlignment="1" applyProtection="1">
      <alignment horizontal="left" vertical="top"/>
      <protection/>
    </xf>
    <xf numFmtId="167" fontId="0" fillId="0" borderId="13" xfId="0" applyNumberFormat="1" applyFont="1" applyBorder="1" applyAlignment="1" applyProtection="1">
      <alignment horizontal="left" vertical="top"/>
      <protection locked="0"/>
    </xf>
    <xf numFmtId="167" fontId="0" fillId="0" borderId="27" xfId="0" applyNumberFormat="1" applyFont="1" applyBorder="1" applyAlignment="1" applyProtection="1">
      <alignment horizontal="left" vertical="top"/>
      <protection locked="0"/>
    </xf>
    <xf numFmtId="167" fontId="0" fillId="0" borderId="27" xfId="0" applyNumberFormat="1" applyFont="1" applyBorder="1" applyAlignment="1" applyProtection="1">
      <alignment horizontal="center" vertical="top"/>
      <protection locked="0"/>
    </xf>
    <xf numFmtId="0" fontId="0" fillId="20" borderId="27" xfId="0" applyFont="1" applyFill="1" applyBorder="1" applyAlignment="1" applyProtection="1">
      <alignment horizontal="center" vertical="top" wrapText="1"/>
      <protection/>
    </xf>
    <xf numFmtId="167" fontId="0" fillId="0" borderId="27" xfId="0" applyNumberFormat="1" applyFont="1" applyBorder="1" applyAlignment="1" applyProtection="1">
      <alignment horizontal="center" vertical="top" wrapText="1"/>
      <protection locked="0"/>
    </xf>
    <xf numFmtId="0" fontId="30" fillId="0" borderId="40" xfId="0" applyFont="1" applyBorder="1" applyAlignment="1" applyProtection="1">
      <alignment horizontal="center" vertical="top"/>
      <protection/>
    </xf>
    <xf numFmtId="0" fontId="6" fillId="21" borderId="41" xfId="0" applyFont="1" applyFill="1" applyBorder="1" applyAlignment="1" applyProtection="1">
      <alignment vertical="top"/>
      <protection/>
    </xf>
    <xf numFmtId="0" fontId="6" fillId="21" borderId="42" xfId="0" applyFont="1" applyFill="1" applyBorder="1" applyAlignment="1" applyProtection="1">
      <alignment vertical="top"/>
      <protection/>
    </xf>
    <xf numFmtId="0" fontId="6" fillId="21" borderId="43" xfId="0" applyFont="1" applyFill="1" applyBorder="1" applyAlignment="1" applyProtection="1">
      <alignment vertical="top"/>
      <protection/>
    </xf>
    <xf numFmtId="0" fontId="30" fillId="0" borderId="0" xfId="0" applyFont="1" applyBorder="1" applyAlignment="1" applyProtection="1">
      <alignment horizontal="center" vertical="top"/>
      <protection/>
    </xf>
    <xf numFmtId="0" fontId="30" fillId="0" borderId="44" xfId="0" applyFont="1" applyBorder="1" applyAlignment="1" applyProtection="1">
      <alignment horizontal="center" vertical="top"/>
      <protection/>
    </xf>
    <xf numFmtId="0" fontId="30" fillId="0" borderId="45" xfId="0" applyFont="1" applyBorder="1" applyAlignment="1" applyProtection="1">
      <alignment horizontal="center" vertical="top"/>
      <protection/>
    </xf>
    <xf numFmtId="0" fontId="30" fillId="0" borderId="46" xfId="0" applyFont="1" applyBorder="1" applyAlignment="1" applyProtection="1">
      <alignment horizontal="center" vertical="top"/>
      <protection/>
    </xf>
    <xf numFmtId="0" fontId="30" fillId="0" borderId="37" xfId="0" applyFont="1" applyBorder="1" applyAlignment="1" applyProtection="1">
      <alignment horizontal="center" vertical="top"/>
      <protection/>
    </xf>
    <xf numFmtId="0" fontId="30" fillId="0" borderId="11" xfId="0" applyFont="1" applyBorder="1" applyAlignment="1" applyProtection="1">
      <alignment horizontal="center" vertical="top"/>
      <protection/>
    </xf>
    <xf numFmtId="0" fontId="2" fillId="20" borderId="13" xfId="0" applyFont="1" applyFill="1" applyBorder="1" applyAlignment="1" applyProtection="1">
      <alignment horizontal="center" wrapText="1"/>
      <protection locked="0"/>
    </xf>
    <xf numFmtId="0" fontId="2" fillId="20" borderId="21" xfId="0" applyFont="1" applyFill="1" applyBorder="1" applyAlignment="1" applyProtection="1">
      <alignment horizontal="left" vertical="top"/>
      <protection/>
    </xf>
    <xf numFmtId="0" fontId="0" fillId="20" borderId="13" xfId="0" applyFont="1" applyFill="1" applyBorder="1" applyAlignment="1" applyProtection="1">
      <alignment horizontal="center" vertical="top" wrapText="1"/>
      <protection/>
    </xf>
    <xf numFmtId="0" fontId="0" fillId="20" borderId="21" xfId="0" applyFont="1" applyFill="1" applyBorder="1" applyAlignment="1" applyProtection="1">
      <alignment horizontal="center" vertical="top" wrapText="1"/>
      <protection/>
    </xf>
    <xf numFmtId="0" fontId="30" fillId="21" borderId="35" xfId="0" applyFont="1" applyFill="1" applyBorder="1" applyAlignment="1" applyProtection="1">
      <alignment horizontal="center" vertical="top"/>
      <protection/>
    </xf>
    <xf numFmtId="0" fontId="30" fillId="0" borderId="36" xfId="0" applyFont="1" applyBorder="1" applyAlignment="1" applyProtection="1">
      <alignment horizontal="center" vertical="top"/>
      <protection/>
    </xf>
    <xf numFmtId="0" fontId="36" fillId="20" borderId="13" xfId="0" applyFont="1" applyFill="1" applyBorder="1" applyAlignment="1" applyProtection="1">
      <alignment horizontal="center" wrapText="1"/>
      <protection locked="0"/>
    </xf>
    <xf numFmtId="0" fontId="34" fillId="0" borderId="47" xfId="0" applyFont="1" applyBorder="1" applyAlignment="1" applyProtection="1">
      <alignment horizontal="center" vertical="top"/>
      <protection locked="0"/>
    </xf>
    <xf numFmtId="0" fontId="34" fillId="0" borderId="48" xfId="0" applyFont="1" applyBorder="1" applyAlignment="1" applyProtection="1">
      <alignment horizontal="center" vertical="top"/>
      <protection locked="0"/>
    </xf>
    <xf numFmtId="0" fontId="34" fillId="0" borderId="49" xfId="0" applyFont="1" applyBorder="1" applyAlignment="1" applyProtection="1">
      <alignment horizontal="center" vertical="top"/>
      <protection locked="0"/>
    </xf>
    <xf numFmtId="0" fontId="0" fillId="0" borderId="50"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14" xfId="0" applyFont="1" applyBorder="1" applyAlignment="1" applyProtection="1">
      <alignment horizontal="right" vertical="top"/>
      <protection locked="0"/>
    </xf>
    <xf numFmtId="0" fontId="0" fillId="0" borderId="13" xfId="0" applyFont="1" applyBorder="1" applyAlignment="1" applyProtection="1">
      <alignment horizontal="right" vertical="top"/>
      <protection locked="0"/>
    </xf>
    <xf numFmtId="49" fontId="0" fillId="0" borderId="13" xfId="0" applyNumberFormat="1" applyFont="1" applyBorder="1" applyAlignment="1" applyProtection="1">
      <alignment horizontal="left" vertical="top" wrapText="1"/>
      <protection locked="0"/>
    </xf>
    <xf numFmtId="49" fontId="0" fillId="0" borderId="21" xfId="0" applyNumberFormat="1" applyFon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0" fillId="0" borderId="13" xfId="0" applyFill="1" applyBorder="1" applyAlignment="1" applyProtection="1">
      <alignment horizontal="left" vertical="top"/>
      <protection/>
    </xf>
    <xf numFmtId="0" fontId="0" fillId="0" borderId="13" xfId="0" applyFont="1" applyFill="1" applyBorder="1" applyAlignment="1" applyProtection="1">
      <alignment horizontal="left" vertical="top"/>
      <protection/>
    </xf>
    <xf numFmtId="0" fontId="2" fillId="20" borderId="30" xfId="0" applyFont="1" applyFill="1" applyBorder="1" applyAlignment="1" applyProtection="1">
      <alignment horizontal="right" wrapText="1"/>
      <protection locked="0"/>
    </xf>
    <xf numFmtId="0" fontId="2" fillId="20" borderId="18" xfId="0" applyFont="1" applyFill="1" applyBorder="1" applyAlignment="1" applyProtection="1">
      <alignment horizontal="right" wrapText="1"/>
      <protection locked="0"/>
    </xf>
    <xf numFmtId="0" fontId="2" fillId="20" borderId="13" xfId="0" applyFont="1" applyFill="1" applyBorder="1" applyAlignment="1" applyProtection="1">
      <alignment horizontal="center" wrapText="1"/>
      <protection locked="0"/>
    </xf>
    <xf numFmtId="0" fontId="2" fillId="20" borderId="21" xfId="0" applyFont="1" applyFill="1" applyBorder="1" applyAlignment="1" applyProtection="1">
      <alignment horizontal="center" wrapText="1"/>
      <protection locked="0"/>
    </xf>
    <xf numFmtId="0" fontId="2" fillId="20" borderId="27" xfId="0" applyFont="1" applyFill="1" applyBorder="1" applyAlignment="1" applyProtection="1">
      <alignment horizontal="left" vertical="top"/>
      <protection/>
    </xf>
    <xf numFmtId="0" fontId="2" fillId="20" borderId="17" xfId="0" applyFont="1" applyFill="1" applyBorder="1" applyAlignment="1" applyProtection="1">
      <alignment horizontal="left" vertical="top"/>
      <protection/>
    </xf>
    <xf numFmtId="0" fontId="2" fillId="20" borderId="18" xfId="0" applyFont="1" applyFill="1" applyBorder="1" applyAlignment="1" applyProtection="1">
      <alignment horizontal="left" vertical="top"/>
      <protection/>
    </xf>
    <xf numFmtId="0" fontId="0" fillId="0" borderId="50" xfId="0" applyFont="1" applyFill="1" applyBorder="1" applyAlignment="1" applyProtection="1">
      <alignment horizontal="left" vertical="top" wrapText="1"/>
      <protection/>
    </xf>
    <xf numFmtId="0" fontId="0" fillId="0" borderId="51"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2" fillId="20" borderId="14" xfId="0" applyFont="1" applyFill="1" applyBorder="1" applyAlignment="1" applyProtection="1">
      <alignment horizontal="left" vertical="top"/>
      <protection/>
    </xf>
    <xf numFmtId="0" fontId="2" fillId="20" borderId="13" xfId="0" applyFont="1" applyFill="1" applyBorder="1" applyAlignment="1" applyProtection="1">
      <alignment horizontal="left" vertical="top"/>
      <protection/>
    </xf>
    <xf numFmtId="49" fontId="0" fillId="0" borderId="14" xfId="0" applyNumberFormat="1" applyFont="1" applyBorder="1" applyAlignment="1" applyProtection="1">
      <alignment horizontal="left" vertical="top"/>
      <protection locked="0"/>
    </xf>
    <xf numFmtId="49" fontId="0" fillId="0" borderId="13" xfId="0" applyNumberFormat="1" applyFont="1" applyBorder="1" applyAlignment="1" applyProtection="1">
      <alignment horizontal="left" vertical="top"/>
      <protection locked="0"/>
    </xf>
    <xf numFmtId="0" fontId="0" fillId="20" borderId="13" xfId="0" applyFont="1" applyFill="1" applyBorder="1" applyAlignment="1" applyProtection="1">
      <alignment horizontal="center" vertical="top"/>
      <protection/>
    </xf>
    <xf numFmtId="0" fontId="0" fillId="20" borderId="21" xfId="0" applyFont="1" applyFill="1" applyBorder="1" applyAlignment="1" applyProtection="1">
      <alignment horizontal="center" vertical="top"/>
      <protection/>
    </xf>
    <xf numFmtId="0" fontId="0" fillId="20" borderId="14" xfId="0" applyFont="1" applyFill="1" applyBorder="1" applyAlignment="1" applyProtection="1">
      <alignment horizontal="right" vertical="top" wrapText="1"/>
      <protection/>
    </xf>
    <xf numFmtId="0" fontId="0" fillId="20" borderId="13" xfId="0" applyFont="1" applyFill="1" applyBorder="1" applyAlignment="1" applyProtection="1">
      <alignment horizontal="right" vertical="top" wrapText="1"/>
      <protection/>
    </xf>
    <xf numFmtId="0" fontId="0" fillId="0" borderId="1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24" borderId="22" xfId="0" applyFont="1" applyFill="1" applyBorder="1" applyAlignment="1" applyProtection="1">
      <alignment horizontal="right" vertical="top"/>
      <protection/>
    </xf>
    <xf numFmtId="0" fontId="0" fillId="24" borderId="20" xfId="0" applyFont="1" applyFill="1" applyBorder="1" applyAlignment="1" applyProtection="1">
      <alignment horizontal="right" vertical="top"/>
      <protection/>
    </xf>
    <xf numFmtId="167" fontId="0" fillId="24" borderId="10" xfId="0" applyNumberFormat="1" applyFont="1" applyFill="1" applyBorder="1" applyAlignment="1" applyProtection="1">
      <alignment horizontal="right" vertical="top"/>
      <protection/>
    </xf>
    <xf numFmtId="167" fontId="0" fillId="24" borderId="12" xfId="0" applyNumberFormat="1" applyFont="1" applyFill="1" applyBorder="1" applyAlignment="1" applyProtection="1">
      <alignment horizontal="right" vertical="top"/>
      <protection/>
    </xf>
    <xf numFmtId="0" fontId="2" fillId="20" borderId="27" xfId="0" applyFont="1" applyFill="1" applyBorder="1" applyAlignment="1" applyProtection="1">
      <alignment horizontal="center" vertical="top"/>
      <protection/>
    </xf>
    <xf numFmtId="0" fontId="2" fillId="20" borderId="18" xfId="0" applyFont="1" applyFill="1" applyBorder="1" applyAlignment="1" applyProtection="1">
      <alignment horizontal="center" vertical="top"/>
      <protection/>
    </xf>
    <xf numFmtId="0" fontId="0" fillId="0" borderId="26" xfId="0" applyFont="1" applyFill="1" applyBorder="1" applyAlignment="1" applyProtection="1">
      <alignment horizontal="left" vertical="top"/>
      <protection/>
    </xf>
    <xf numFmtId="0" fontId="0" fillId="0" borderId="15" xfId="0" applyFont="1" applyFill="1" applyBorder="1" applyAlignment="1" applyProtection="1">
      <alignment horizontal="left" vertical="top"/>
      <protection/>
    </xf>
    <xf numFmtId="0" fontId="0" fillId="0" borderId="29" xfId="0" applyFont="1" applyFill="1" applyBorder="1" applyAlignment="1" applyProtection="1">
      <alignment horizontal="left" vertical="top"/>
      <protection/>
    </xf>
    <xf numFmtId="0" fontId="0" fillId="24" borderId="22" xfId="0" applyFont="1" applyFill="1" applyBorder="1" applyAlignment="1" applyProtection="1">
      <alignment horizontal="right" vertical="top"/>
      <protection/>
    </xf>
    <xf numFmtId="0" fontId="0" fillId="24" borderId="19" xfId="0" applyFont="1" applyFill="1" applyBorder="1" applyAlignment="1" applyProtection="1">
      <alignment horizontal="right" vertical="top"/>
      <protection/>
    </xf>
    <xf numFmtId="0" fontId="0" fillId="24" borderId="20" xfId="0" applyFont="1" applyFill="1" applyBorder="1" applyAlignment="1" applyProtection="1">
      <alignment horizontal="right" vertical="top"/>
      <protection/>
    </xf>
    <xf numFmtId="0" fontId="0" fillId="24" borderId="10" xfId="0" applyFont="1" applyFill="1" applyBorder="1" applyAlignment="1" applyProtection="1">
      <alignment horizontal="right" vertical="top"/>
      <protection/>
    </xf>
    <xf numFmtId="0" fontId="0" fillId="24" borderId="0" xfId="0" applyFont="1" applyFill="1" applyBorder="1" applyAlignment="1" applyProtection="1">
      <alignment horizontal="right" vertical="top"/>
      <protection/>
    </xf>
    <xf numFmtId="0" fontId="0" fillId="24" borderId="12" xfId="0" applyFont="1" applyFill="1" applyBorder="1" applyAlignment="1" applyProtection="1">
      <alignment horizontal="right" vertical="top"/>
      <protection/>
    </xf>
    <xf numFmtId="167" fontId="8" fillId="24" borderId="10" xfId="0" applyNumberFormat="1" applyFont="1" applyFill="1" applyBorder="1" applyAlignment="1" applyProtection="1">
      <alignment horizontal="right" vertical="top"/>
      <protection/>
    </xf>
    <xf numFmtId="167" fontId="8" fillId="24" borderId="0" xfId="0" applyNumberFormat="1" applyFont="1" applyFill="1" applyBorder="1" applyAlignment="1" applyProtection="1">
      <alignment horizontal="right" vertical="top"/>
      <protection/>
    </xf>
    <xf numFmtId="167" fontId="8" fillId="24" borderId="12" xfId="0" applyNumberFormat="1" applyFont="1" applyFill="1" applyBorder="1" applyAlignment="1" applyProtection="1">
      <alignment horizontal="right" vertical="top"/>
      <protection/>
    </xf>
    <xf numFmtId="167" fontId="0" fillId="24" borderId="10" xfId="0" applyNumberFormat="1" applyFont="1" applyFill="1" applyBorder="1" applyAlignment="1" applyProtection="1">
      <alignment horizontal="right" vertical="top"/>
      <protection/>
    </xf>
    <xf numFmtId="167" fontId="0" fillId="24" borderId="12" xfId="0" applyNumberFormat="1" applyFont="1" applyFill="1" applyBorder="1" applyAlignment="1" applyProtection="1">
      <alignment horizontal="right" vertical="top"/>
      <protection/>
    </xf>
    <xf numFmtId="167" fontId="0" fillId="0" borderId="14" xfId="0" applyNumberFormat="1" applyFont="1" applyBorder="1" applyAlignment="1" applyProtection="1">
      <alignment horizontal="center" vertical="top" wrapText="1"/>
      <protection locked="0"/>
    </xf>
    <xf numFmtId="167" fontId="0" fillId="0" borderId="13" xfId="0" applyNumberFormat="1" applyFont="1" applyBorder="1" applyAlignment="1" applyProtection="1">
      <alignment horizontal="center" vertical="top" wrapText="1"/>
      <protection locked="0"/>
    </xf>
    <xf numFmtId="167" fontId="0" fillId="0" borderId="14" xfId="0" applyNumberFormat="1" applyFont="1" applyBorder="1" applyAlignment="1" applyProtection="1">
      <alignment horizontal="left" vertical="top" wrapText="1"/>
      <protection locked="0"/>
    </xf>
    <xf numFmtId="167" fontId="0" fillId="0" borderId="13" xfId="0" applyNumberFormat="1" applyFont="1" applyBorder="1" applyAlignment="1" applyProtection="1">
      <alignment horizontal="left" vertical="top" wrapText="1"/>
      <protection locked="0"/>
    </xf>
    <xf numFmtId="0" fontId="6" fillId="25" borderId="41" xfId="0" applyFont="1" applyFill="1" applyBorder="1" applyAlignment="1" applyProtection="1">
      <alignment vertical="top"/>
      <protection/>
    </xf>
    <xf numFmtId="0" fontId="6" fillId="25" borderId="42" xfId="0" applyFont="1" applyFill="1" applyBorder="1" applyAlignment="1" applyProtection="1">
      <alignment vertical="top"/>
      <protection/>
    </xf>
    <xf numFmtId="0" fontId="6" fillId="25" borderId="43" xfId="0" applyFont="1" applyFill="1" applyBorder="1" applyAlignment="1" applyProtection="1">
      <alignment vertical="top"/>
      <protection/>
    </xf>
    <xf numFmtId="167" fontId="0" fillId="0" borderId="27" xfId="0" applyNumberFormat="1" applyBorder="1" applyAlignment="1" applyProtection="1">
      <alignment horizontal="center" vertical="top"/>
      <protection locked="0"/>
    </xf>
    <xf numFmtId="167" fontId="0" fillId="0" borderId="18" xfId="0" applyNumberFormat="1" applyBorder="1" applyAlignment="1" applyProtection="1">
      <alignment horizontal="center" vertical="top"/>
      <protection locked="0"/>
    </xf>
    <xf numFmtId="167" fontId="0" fillId="0" borderId="27" xfId="0" applyNumberFormat="1" applyFont="1" applyBorder="1" applyAlignment="1" applyProtection="1">
      <alignment horizontal="left" vertical="top"/>
      <protection locked="0"/>
    </xf>
    <xf numFmtId="167" fontId="0" fillId="0" borderId="17" xfId="0" applyNumberFormat="1" applyFont="1" applyBorder="1" applyAlignment="1" applyProtection="1">
      <alignment horizontal="left" vertical="top"/>
      <protection locked="0"/>
    </xf>
    <xf numFmtId="167" fontId="0" fillId="0" borderId="53" xfId="0" applyNumberFormat="1" applyFont="1" applyBorder="1" applyAlignment="1" applyProtection="1">
      <alignment horizontal="left" vertical="top"/>
      <protection locked="0"/>
    </xf>
    <xf numFmtId="0" fontId="0" fillId="0" borderId="45"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7" fillId="21" borderId="42" xfId="0" applyFont="1" applyFill="1" applyBorder="1" applyAlignment="1" applyProtection="1">
      <alignment vertical="top"/>
      <protection/>
    </xf>
    <xf numFmtId="0" fontId="7" fillId="21" borderId="43" xfId="0" applyFont="1" applyFill="1" applyBorder="1" applyAlignment="1" applyProtection="1">
      <alignment vertical="top"/>
      <protection/>
    </xf>
    <xf numFmtId="0" fontId="2" fillId="20" borderId="26" xfId="0" applyFont="1" applyFill="1" applyBorder="1" applyAlignment="1" applyProtection="1">
      <alignment horizontal="right" vertical="top"/>
      <protection/>
    </xf>
    <xf numFmtId="0" fontId="2" fillId="20" borderId="29" xfId="0" applyFont="1" applyFill="1" applyBorder="1" applyAlignment="1" applyProtection="1">
      <alignment horizontal="right" vertical="top"/>
      <protection/>
    </xf>
    <xf numFmtId="0" fontId="0" fillId="20" borderId="26" xfId="0" applyFont="1" applyFill="1" applyBorder="1" applyAlignment="1" applyProtection="1">
      <alignment horizontal="right" vertical="top"/>
      <protection/>
    </xf>
    <xf numFmtId="0" fontId="0" fillId="20" borderId="29" xfId="0" applyFont="1" applyFill="1" applyBorder="1" applyAlignment="1" applyProtection="1">
      <alignment horizontal="right" vertical="top"/>
      <protection/>
    </xf>
    <xf numFmtId="0" fontId="0" fillId="20" borderId="39" xfId="0" applyFont="1" applyFill="1" applyBorder="1" applyAlignment="1" applyProtection="1">
      <alignment horizontal="right" vertical="top"/>
      <protection/>
    </xf>
    <xf numFmtId="0" fontId="0" fillId="20" borderId="54" xfId="0" applyFont="1" applyFill="1" applyBorder="1" applyAlignment="1" applyProtection="1">
      <alignment horizontal="right" vertical="top"/>
      <protection/>
    </xf>
    <xf numFmtId="49" fontId="2" fillId="0" borderId="31" xfId="0" applyNumberFormat="1" applyFont="1" applyBorder="1" applyAlignment="1" applyProtection="1">
      <alignment horizontal="center" vertical="top"/>
      <protection locked="0"/>
    </xf>
    <xf numFmtId="49" fontId="2" fillId="0" borderId="15" xfId="0" applyNumberFormat="1" applyFont="1" applyBorder="1" applyAlignment="1" applyProtection="1">
      <alignment horizontal="center" vertical="top"/>
      <protection locked="0"/>
    </xf>
    <xf numFmtId="49" fontId="2" fillId="0" borderId="29" xfId="0" applyNumberFormat="1" applyFont="1" applyBorder="1" applyAlignment="1" applyProtection="1">
      <alignment horizontal="center" vertical="top"/>
      <protection locked="0"/>
    </xf>
    <xf numFmtId="0" fontId="2" fillId="21" borderId="36" xfId="0" applyFont="1" applyFill="1" applyBorder="1" applyAlignment="1" applyProtection="1">
      <alignment horizontal="center" vertical="top"/>
      <protection/>
    </xf>
    <xf numFmtId="0" fontId="2" fillId="21" borderId="37" xfId="0" applyFont="1" applyFill="1" applyBorder="1" applyAlignment="1" applyProtection="1">
      <alignment horizontal="center" vertical="top"/>
      <protection/>
    </xf>
    <xf numFmtId="49" fontId="0" fillId="0" borderId="50" xfId="0" applyNumberFormat="1" applyFont="1" applyBorder="1" applyAlignment="1" applyProtection="1">
      <alignment horizontal="center" vertical="top"/>
      <protection locked="0"/>
    </xf>
    <xf numFmtId="49" fontId="0" fillId="0" borderId="51" xfId="0" applyNumberFormat="1" applyFont="1" applyBorder="1" applyAlignment="1" applyProtection="1">
      <alignment horizontal="center" vertical="top"/>
      <protection locked="0"/>
    </xf>
    <xf numFmtId="49" fontId="0" fillId="0" borderId="54" xfId="0" applyNumberFormat="1" applyFont="1" applyBorder="1" applyAlignment="1" applyProtection="1">
      <alignment horizontal="center" vertical="top"/>
      <protection locked="0"/>
    </xf>
    <xf numFmtId="49" fontId="8" fillId="0" borderId="31" xfId="0" applyNumberFormat="1" applyFont="1" applyFill="1" applyBorder="1" applyAlignment="1" applyProtection="1">
      <alignment horizontal="center" vertical="top"/>
      <protection locked="0"/>
    </xf>
    <xf numFmtId="49" fontId="8" fillId="0" borderId="32" xfId="0" applyNumberFormat="1" applyFont="1" applyFill="1" applyBorder="1" applyAlignment="1" applyProtection="1">
      <alignment horizontal="center" vertical="top"/>
      <protection locked="0"/>
    </xf>
    <xf numFmtId="49" fontId="8" fillId="0" borderId="50" xfId="0" applyNumberFormat="1" applyFont="1" applyFill="1" applyBorder="1" applyAlignment="1" applyProtection="1">
      <alignment horizontal="center" vertical="top"/>
      <protection locked="0"/>
    </xf>
    <xf numFmtId="49" fontId="8" fillId="0" borderId="52" xfId="0" applyNumberFormat="1" applyFont="1" applyFill="1" applyBorder="1" applyAlignment="1" applyProtection="1">
      <alignment horizontal="center" vertical="top"/>
      <protection locked="0"/>
    </xf>
    <xf numFmtId="0" fontId="0" fillId="20" borderId="31" xfId="0" applyFont="1" applyFill="1" applyBorder="1" applyAlignment="1" applyProtection="1">
      <alignment horizontal="right" vertical="top"/>
      <protection/>
    </xf>
    <xf numFmtId="0" fontId="0" fillId="20" borderId="50" xfId="0" applyFont="1" applyFill="1" applyBorder="1" applyAlignment="1" applyProtection="1">
      <alignment horizontal="right" vertical="top"/>
      <protection/>
    </xf>
    <xf numFmtId="0" fontId="2" fillId="21" borderId="26" xfId="0" applyFont="1" applyFill="1" applyBorder="1" applyAlignment="1" applyProtection="1">
      <alignment horizontal="center" vertical="top"/>
      <protection/>
    </xf>
    <xf numFmtId="0" fontId="2" fillId="21" borderId="15" xfId="0" applyFont="1" applyFill="1" applyBorder="1" applyAlignment="1" applyProtection="1">
      <alignment horizontal="center" vertical="top"/>
      <protection/>
    </xf>
    <xf numFmtId="0" fontId="2" fillId="21" borderId="29" xfId="0" applyFont="1" applyFill="1" applyBorder="1" applyAlignment="1" applyProtection="1">
      <alignment horizontal="center" vertical="top"/>
      <protection/>
    </xf>
    <xf numFmtId="0" fontId="2" fillId="21" borderId="30" xfId="0" applyFont="1" applyFill="1" applyBorder="1" applyAlignment="1" applyProtection="1">
      <alignment horizontal="center" vertical="top"/>
      <protection/>
    </xf>
    <xf numFmtId="0" fontId="2" fillId="21" borderId="17" xfId="0" applyFont="1" applyFill="1" applyBorder="1" applyAlignment="1" applyProtection="1">
      <alignment horizontal="center" vertical="top"/>
      <protection/>
    </xf>
    <xf numFmtId="0" fontId="2" fillId="21" borderId="18" xfId="0" applyFont="1" applyFill="1" applyBorder="1" applyAlignment="1" applyProtection="1">
      <alignment horizontal="center" vertical="top"/>
      <protection/>
    </xf>
    <xf numFmtId="0" fontId="2" fillId="20" borderId="28" xfId="0" applyFont="1" applyFill="1" applyBorder="1" applyAlignment="1" applyProtection="1">
      <alignment horizontal="center" vertical="top"/>
      <protection/>
    </xf>
    <xf numFmtId="0" fontId="2" fillId="20" borderId="19" xfId="0" applyFont="1" applyFill="1" applyBorder="1" applyAlignment="1" applyProtection="1">
      <alignment horizontal="center" vertical="top"/>
      <protection/>
    </xf>
    <xf numFmtId="0" fontId="0" fillId="0" borderId="31" xfId="0" applyFont="1" applyFill="1" applyBorder="1" applyAlignment="1" applyProtection="1">
      <alignment horizontal="center" vertical="top"/>
      <protection/>
    </xf>
    <xf numFmtId="0" fontId="0" fillId="0" borderId="29" xfId="0" applyFont="1" applyFill="1" applyBorder="1" applyAlignment="1" applyProtection="1">
      <alignment horizontal="center" vertical="top"/>
      <protection/>
    </xf>
    <xf numFmtId="0" fontId="6" fillId="21" borderId="23" xfId="0" applyFont="1" applyFill="1" applyBorder="1" applyAlignment="1" applyProtection="1">
      <alignment horizontal="center" vertical="top"/>
      <protection/>
    </xf>
    <xf numFmtId="0" fontId="2" fillId="20" borderId="30" xfId="0" applyFont="1" applyFill="1" applyBorder="1" applyAlignment="1" applyProtection="1">
      <alignment horizontal="center" vertical="top"/>
      <protection/>
    </xf>
    <xf numFmtId="167" fontId="0" fillId="24" borderId="31" xfId="0" applyNumberFormat="1" applyFont="1" applyFill="1" applyBorder="1" applyAlignment="1" applyProtection="1">
      <alignment horizontal="right" vertical="top"/>
      <protection/>
    </xf>
    <xf numFmtId="167" fontId="0" fillId="24" borderId="29" xfId="0" applyNumberFormat="1" applyFont="1" applyFill="1" applyBorder="1" applyAlignment="1" applyProtection="1">
      <alignment horizontal="right" vertical="top"/>
      <protection/>
    </xf>
    <xf numFmtId="0" fontId="2" fillId="20" borderId="27" xfId="0" applyFont="1" applyFill="1" applyBorder="1" applyAlignment="1">
      <alignment horizontal="center" vertical="top"/>
    </xf>
    <xf numFmtId="0" fontId="2" fillId="20" borderId="18" xfId="0" applyFont="1" applyFill="1" applyBorder="1" applyAlignment="1">
      <alignment horizontal="center" vertical="top"/>
    </xf>
    <xf numFmtId="0" fontId="2" fillId="20" borderId="27" xfId="0" applyFont="1" applyFill="1" applyBorder="1" applyAlignment="1" applyProtection="1">
      <alignment horizontal="left" vertical="top" wrapText="1"/>
      <protection/>
    </xf>
    <xf numFmtId="0" fontId="2" fillId="20" borderId="17" xfId="0" applyFont="1" applyFill="1" applyBorder="1" applyAlignment="1" applyProtection="1">
      <alignment horizontal="left" vertical="top" wrapText="1"/>
      <protection/>
    </xf>
    <xf numFmtId="0" fontId="2" fillId="20" borderId="53" xfId="0" applyFont="1" applyFill="1" applyBorder="1" applyAlignment="1" applyProtection="1">
      <alignment horizontal="left" vertical="top" wrapText="1"/>
      <protection/>
    </xf>
    <xf numFmtId="0" fontId="2" fillId="20" borderId="13" xfId="0" applyFont="1" applyFill="1" applyBorder="1" applyAlignment="1" applyProtection="1">
      <alignment horizontal="left" vertical="top" wrapText="1"/>
      <protection/>
    </xf>
    <xf numFmtId="0" fontId="2" fillId="20" borderId="14" xfId="0" applyFont="1" applyFill="1" applyBorder="1" applyAlignment="1" applyProtection="1">
      <alignment horizontal="left" vertical="top" wrapText="1"/>
      <protection/>
    </xf>
    <xf numFmtId="49" fontId="2" fillId="20" borderId="30" xfId="0" applyNumberFormat="1" applyFont="1" applyFill="1" applyBorder="1" applyAlignment="1" applyProtection="1">
      <alignment horizontal="right" vertical="top"/>
      <protection locked="0"/>
    </xf>
    <xf numFmtId="49" fontId="2" fillId="20" borderId="17" xfId="0" applyNumberFormat="1" applyFont="1" applyFill="1" applyBorder="1" applyAlignment="1" applyProtection="1">
      <alignment horizontal="right" vertical="top"/>
      <protection locked="0"/>
    </xf>
    <xf numFmtId="49" fontId="2" fillId="20" borderId="18" xfId="0" applyNumberFormat="1" applyFont="1" applyFill="1" applyBorder="1" applyAlignment="1" applyProtection="1">
      <alignment horizontal="right" vertical="top"/>
      <protection locked="0"/>
    </xf>
    <xf numFmtId="167" fontId="0" fillId="0" borderId="18" xfId="0" applyNumberFormat="1" applyFont="1" applyBorder="1" applyAlignment="1" applyProtection="1">
      <alignment horizontal="left" vertical="top"/>
      <protection locked="0"/>
    </xf>
    <xf numFmtId="167" fontId="0" fillId="0" borderId="27" xfId="0" applyNumberFormat="1" applyFont="1" applyBorder="1" applyAlignment="1" applyProtection="1">
      <alignment horizontal="left" vertical="top" wrapText="1"/>
      <protection locked="0"/>
    </xf>
    <xf numFmtId="167" fontId="0" fillId="0" borderId="18" xfId="0" applyNumberFormat="1" applyFont="1" applyBorder="1" applyAlignment="1" applyProtection="1">
      <alignment horizontal="left" vertical="top" wrapText="1"/>
      <protection locked="0"/>
    </xf>
    <xf numFmtId="0" fontId="0" fillId="20" borderId="27" xfId="0" applyFont="1" applyFill="1" applyBorder="1" applyAlignment="1" applyProtection="1">
      <alignment horizontal="center" vertical="top" wrapText="1"/>
      <protection/>
    </xf>
    <xf numFmtId="0" fontId="0" fillId="20" borderId="17" xfId="0" applyFont="1" applyFill="1" applyBorder="1" applyAlignment="1" applyProtection="1">
      <alignment horizontal="center" vertical="top" wrapText="1"/>
      <protection/>
    </xf>
    <xf numFmtId="0" fontId="0" fillId="20" borderId="53" xfId="0" applyFont="1" applyFill="1" applyBorder="1" applyAlignment="1" applyProtection="1">
      <alignment horizontal="center" vertical="top" wrapText="1"/>
      <protection/>
    </xf>
    <xf numFmtId="0" fontId="2" fillId="20" borderId="39" xfId="0" applyFont="1" applyFill="1" applyBorder="1" applyAlignment="1" applyProtection="1">
      <alignment horizontal="right" vertical="top"/>
      <protection/>
    </xf>
    <xf numFmtId="0" fontId="2" fillId="20" borderId="51" xfId="0" applyFont="1" applyFill="1" applyBorder="1" applyAlignment="1" applyProtection="1">
      <alignment horizontal="right" vertical="top"/>
      <protection/>
    </xf>
    <xf numFmtId="0" fontId="2" fillId="20" borderId="54" xfId="0" applyFont="1" applyFill="1" applyBorder="1" applyAlignment="1" applyProtection="1">
      <alignment horizontal="right" vertical="top"/>
      <protection/>
    </xf>
    <xf numFmtId="0" fontId="0" fillId="20" borderId="27" xfId="0" applyFill="1" applyBorder="1" applyAlignment="1">
      <alignment horizontal="center" vertical="top" wrapText="1"/>
    </xf>
    <xf numFmtId="0" fontId="0" fillId="20" borderId="17" xfId="0" applyFill="1" applyBorder="1" applyAlignment="1">
      <alignment horizontal="center" vertical="top" wrapText="1"/>
    </xf>
    <xf numFmtId="0" fontId="0" fillId="20" borderId="53" xfId="0" applyFill="1" applyBorder="1" applyAlignment="1">
      <alignment horizontal="center" vertical="top" wrapText="1"/>
    </xf>
    <xf numFmtId="167" fontId="0" fillId="0" borderId="27" xfId="0" applyNumberFormat="1" applyBorder="1" applyAlignment="1" applyProtection="1">
      <alignment horizontal="center" vertical="top" wrapText="1"/>
      <protection locked="0"/>
    </xf>
    <xf numFmtId="167" fontId="0" fillId="0" borderId="18" xfId="0" applyNumberForma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indexed="10"/>
        </patternFill>
      </fill>
    </dxf>
    <dxf>
      <font>
        <color auto="1"/>
      </font>
      <fill>
        <patternFill>
          <bgColor indexed="10"/>
        </patternFill>
      </fill>
    </dxf>
    <dxf>
      <font>
        <color indexed="22"/>
      </font>
      <fill>
        <patternFill patternType="solid">
          <bgColor indexed="22"/>
        </patternFill>
      </fill>
    </dxf>
    <dxf>
      <fill>
        <patternFill>
          <bgColor indexed="10"/>
        </patternFill>
      </fill>
    </dxf>
    <dxf>
      <font>
        <color auto="1"/>
      </font>
      <fill>
        <patternFill>
          <bgColor indexed="10"/>
        </patternFill>
      </fill>
    </dxf>
    <dxf>
      <font>
        <color indexed="22"/>
      </font>
    </dxf>
    <dxf>
      <font>
        <color indexed="9"/>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O819"/>
  <sheetViews>
    <sheetView tabSelected="1" defaultGridColor="0" zoomScale="125" zoomScaleNormal="125" zoomScalePageLayoutView="0" colorId="57" workbookViewId="0" topLeftCell="A1">
      <selection activeCell="A1" sqref="A1:J1"/>
    </sheetView>
  </sheetViews>
  <sheetFormatPr defaultColWidth="12" defaultRowHeight="11.25"/>
  <cols>
    <col min="1" max="1" width="17" style="15" customWidth="1"/>
    <col min="2" max="2" width="11" style="15" customWidth="1"/>
    <col min="3" max="3" width="8.66015625" style="15" customWidth="1"/>
    <col min="4" max="5" width="9.16015625" style="15" customWidth="1"/>
    <col min="6" max="6" width="13.66015625" style="15" customWidth="1"/>
    <col min="7" max="8" width="9.16015625" style="15" customWidth="1"/>
    <col min="9" max="9" width="11.5" style="15" customWidth="1"/>
    <col min="10" max="10" width="12.66015625" style="15" customWidth="1"/>
    <col min="11" max="15" width="3.66015625" style="15" customWidth="1"/>
    <col min="16" max="16384" width="9.16015625" style="15" customWidth="1"/>
  </cols>
  <sheetData>
    <row r="1" spans="1:10" ht="12" thickBot="1">
      <c r="A1" s="193" t="s">
        <v>136</v>
      </c>
      <c r="B1" s="194"/>
      <c r="C1" s="194"/>
      <c r="D1" s="194"/>
      <c r="E1" s="194"/>
      <c r="F1" s="194"/>
      <c r="G1" s="194"/>
      <c r="H1" s="194"/>
      <c r="I1" s="194"/>
      <c r="J1" s="195"/>
    </row>
    <row r="2" spans="1:10" s="12" customFormat="1" ht="11.25">
      <c r="A2" s="267" t="s">
        <v>79</v>
      </c>
      <c r="B2" s="268"/>
      <c r="C2" s="271"/>
      <c r="D2" s="272"/>
      <c r="E2" s="272"/>
      <c r="F2" s="273"/>
      <c r="G2" s="283" t="s">
        <v>94</v>
      </c>
      <c r="H2" s="268"/>
      <c r="I2" s="279"/>
      <c r="J2" s="280"/>
    </row>
    <row r="3" spans="1:10" s="12" customFormat="1" ht="12" thickBot="1">
      <c r="A3" s="269" t="s">
        <v>26</v>
      </c>
      <c r="B3" s="270"/>
      <c r="C3" s="276"/>
      <c r="D3" s="277"/>
      <c r="E3" s="277"/>
      <c r="F3" s="278"/>
      <c r="G3" s="284" t="s">
        <v>95</v>
      </c>
      <c r="H3" s="270"/>
      <c r="I3" s="281"/>
      <c r="J3" s="282"/>
    </row>
    <row r="4" spans="1:10" ht="11.25">
      <c r="A4" s="285" t="s">
        <v>98</v>
      </c>
      <c r="B4" s="286"/>
      <c r="C4" s="286"/>
      <c r="D4" s="287"/>
      <c r="E4" s="14"/>
      <c r="F4" s="274" t="s">
        <v>13</v>
      </c>
      <c r="G4" s="274"/>
      <c r="H4" s="274"/>
      <c r="I4" s="274"/>
      <c r="J4" s="275"/>
    </row>
    <row r="5" spans="1:10" ht="11.25">
      <c r="A5" s="291" t="s">
        <v>99</v>
      </c>
      <c r="B5" s="292"/>
      <c r="C5" s="16" t="s">
        <v>90</v>
      </c>
      <c r="D5" s="17" t="s">
        <v>91</v>
      </c>
      <c r="E5" s="18"/>
      <c r="F5" s="19"/>
      <c r="G5" s="20"/>
      <c r="H5" s="21" t="s">
        <v>119</v>
      </c>
      <c r="I5" s="21" t="s">
        <v>90</v>
      </c>
      <c r="J5" s="22" t="s">
        <v>91</v>
      </c>
    </row>
    <row r="6" spans="1:10" s="12" customFormat="1" ht="11.25">
      <c r="A6" s="23"/>
      <c r="B6" s="24" t="s">
        <v>101</v>
      </c>
      <c r="C6" s="25"/>
      <c r="D6" s="26"/>
      <c r="E6" s="27"/>
      <c r="F6" s="27"/>
      <c r="G6" s="28" t="s">
        <v>124</v>
      </c>
      <c r="H6" s="29">
        <f aca="true" t="shared" si="0" ref="H6:H16">I6+(2*J6)</f>
        <v>0</v>
      </c>
      <c r="I6" s="30"/>
      <c r="J6" s="31"/>
    </row>
    <row r="7" spans="1:10" s="12" customFormat="1" ht="11.25">
      <c r="A7" s="32"/>
      <c r="B7" s="33" t="s">
        <v>103</v>
      </c>
      <c r="C7" s="34"/>
      <c r="D7" s="35"/>
      <c r="E7" s="36"/>
      <c r="F7" s="37"/>
      <c r="G7" s="28" t="s">
        <v>126</v>
      </c>
      <c r="H7" s="29">
        <f t="shared" si="0"/>
        <v>0</v>
      </c>
      <c r="I7" s="30"/>
      <c r="J7" s="31"/>
    </row>
    <row r="8" spans="1:10" s="12" customFormat="1" ht="11.25">
      <c r="A8" s="32"/>
      <c r="B8" s="33" t="s">
        <v>108</v>
      </c>
      <c r="C8" s="34"/>
      <c r="D8" s="35"/>
      <c r="E8" s="157"/>
      <c r="F8" s="38"/>
      <c r="G8" s="28" t="s">
        <v>128</v>
      </c>
      <c r="H8" s="29">
        <f t="shared" si="0"/>
        <v>0</v>
      </c>
      <c r="I8" s="30"/>
      <c r="J8" s="31"/>
    </row>
    <row r="9" spans="1:10" s="12" customFormat="1" ht="11.25">
      <c r="A9" s="32"/>
      <c r="B9" s="33" t="s">
        <v>110</v>
      </c>
      <c r="C9" s="34"/>
      <c r="D9" s="35"/>
      <c r="E9" s="157"/>
      <c r="F9" s="39"/>
      <c r="G9" s="33" t="s">
        <v>130</v>
      </c>
      <c r="H9" s="29">
        <f t="shared" si="0"/>
        <v>0</v>
      </c>
      <c r="I9" s="30"/>
      <c r="J9" s="31"/>
    </row>
    <row r="10" spans="1:10" s="12" customFormat="1" ht="11.25">
      <c r="A10" s="32"/>
      <c r="B10" s="33" t="s">
        <v>112</v>
      </c>
      <c r="C10" s="34"/>
      <c r="D10" s="35"/>
      <c r="E10" s="158"/>
      <c r="F10" s="39"/>
      <c r="G10" s="33" t="s">
        <v>80</v>
      </c>
      <c r="H10" s="29">
        <f t="shared" si="0"/>
        <v>0</v>
      </c>
      <c r="I10" s="145"/>
      <c r="J10" s="146"/>
    </row>
    <row r="11" spans="1:10" s="12" customFormat="1" ht="11.25">
      <c r="A11" s="32"/>
      <c r="B11" s="33" t="s">
        <v>114</v>
      </c>
      <c r="C11" s="42">
        <f>SUM(C6:C10)</f>
        <v>0</v>
      </c>
      <c r="D11" s="35"/>
      <c r="E11" s="156"/>
      <c r="F11" s="39"/>
      <c r="G11" s="155" t="s">
        <v>20</v>
      </c>
      <c r="H11" s="29">
        <f t="shared" si="0"/>
        <v>0</v>
      </c>
      <c r="I11" s="145"/>
      <c r="J11" s="146"/>
    </row>
    <row r="12" spans="1:10" s="12" customFormat="1" ht="11.25">
      <c r="A12" s="32"/>
      <c r="B12" s="33" t="s">
        <v>48</v>
      </c>
      <c r="C12" s="43">
        <v>1</v>
      </c>
      <c r="D12" s="35"/>
      <c r="E12" s="156"/>
      <c r="F12" s="39"/>
      <c r="G12" s="33"/>
      <c r="H12" s="29">
        <f t="shared" si="0"/>
        <v>0</v>
      </c>
      <c r="I12" s="40"/>
      <c r="J12" s="41"/>
    </row>
    <row r="13" spans="1:10" s="12" customFormat="1" ht="11.25">
      <c r="A13" s="32"/>
      <c r="B13" s="33" t="s">
        <v>84</v>
      </c>
      <c r="C13" s="44"/>
      <c r="D13" s="45"/>
      <c r="E13" s="32"/>
      <c r="F13" s="39"/>
      <c r="G13" s="33"/>
      <c r="H13" s="29">
        <f t="shared" si="0"/>
        <v>0</v>
      </c>
      <c r="I13" s="40"/>
      <c r="J13" s="41"/>
    </row>
    <row r="14" spans="1:10" s="12" customFormat="1" ht="11.25">
      <c r="A14" s="32"/>
      <c r="B14" s="33" t="s">
        <v>49</v>
      </c>
      <c r="C14" s="163">
        <f>Tax_Rate+Revenue_Net_Income</f>
        <v>1</v>
      </c>
      <c r="D14" s="46"/>
      <c r="E14" s="32"/>
      <c r="F14" s="39"/>
      <c r="G14" s="33"/>
      <c r="H14" s="29">
        <f t="shared" si="0"/>
        <v>0</v>
      </c>
      <c r="I14" s="40"/>
      <c r="J14" s="41"/>
    </row>
    <row r="15" spans="1:10" s="12" customFormat="1" ht="11.25">
      <c r="A15" s="32"/>
      <c r="B15" s="33" t="s">
        <v>9</v>
      </c>
      <c r="C15" s="47">
        <f>Revenue_Total_Base_Income*Revenue_Saved_GP</f>
        <v>0</v>
      </c>
      <c r="D15" s="48"/>
      <c r="E15" s="49"/>
      <c r="F15" s="39"/>
      <c r="G15" s="33"/>
      <c r="H15" s="29">
        <f t="shared" si="0"/>
        <v>0</v>
      </c>
      <c r="I15" s="40"/>
      <c r="J15" s="41"/>
    </row>
    <row r="16" spans="1:10" s="12" customFormat="1" ht="11.25">
      <c r="A16" s="32"/>
      <c r="B16" s="33" t="s">
        <v>116</v>
      </c>
      <c r="C16" s="50"/>
      <c r="D16" s="51"/>
      <c r="E16" s="49"/>
      <c r="F16" s="39"/>
      <c r="G16" s="52"/>
      <c r="H16" s="29">
        <f t="shared" si="0"/>
        <v>0</v>
      </c>
      <c r="I16" s="40"/>
      <c r="J16" s="41"/>
    </row>
    <row r="17" spans="1:10" s="12" customFormat="1" ht="11.25">
      <c r="A17" s="32"/>
      <c r="B17" s="33" t="s">
        <v>2</v>
      </c>
      <c r="C17" s="47">
        <f>Transfers_Sub_NFP</f>
        <v>0</v>
      </c>
      <c r="D17" s="53">
        <f>Transfers_Sub_Agro</f>
        <v>0</v>
      </c>
      <c r="E17" s="160"/>
      <c r="F17" s="36"/>
      <c r="G17" s="33" t="s">
        <v>120</v>
      </c>
      <c r="H17" s="29">
        <f aca="true" t="shared" si="1" ref="H17:H25">I17+(2*J17)</f>
        <v>0</v>
      </c>
      <c r="I17" s="30"/>
      <c r="J17" s="31"/>
    </row>
    <row r="18" spans="1:10" s="12" customFormat="1" ht="11.25">
      <c r="A18" s="32"/>
      <c r="B18" s="33" t="s">
        <v>117</v>
      </c>
      <c r="C18" s="47">
        <f>(Agro_Into_GP/2)+(D34/2)</f>
        <v>0</v>
      </c>
      <c r="D18" s="53">
        <f>(Agro_Into_NFP/4)+(D35/4)</f>
        <v>0</v>
      </c>
      <c r="E18" s="160"/>
      <c r="F18" s="54"/>
      <c r="G18" s="28" t="s">
        <v>121</v>
      </c>
      <c r="H18" s="29">
        <f t="shared" si="1"/>
        <v>0</v>
      </c>
      <c r="I18" s="30"/>
      <c r="J18" s="31"/>
    </row>
    <row r="19" spans="1:10" s="12" customFormat="1" ht="11.25">
      <c r="A19" s="32"/>
      <c r="B19" s="33"/>
      <c r="C19" s="55"/>
      <c r="D19" s="56"/>
      <c r="E19" s="49"/>
      <c r="F19" s="36"/>
      <c r="G19" s="33" t="s">
        <v>122</v>
      </c>
      <c r="H19" s="29">
        <f t="shared" si="1"/>
        <v>0</v>
      </c>
      <c r="I19" s="30"/>
      <c r="J19" s="31"/>
    </row>
    <row r="20" spans="1:10" s="12" customFormat="1" ht="11.25">
      <c r="A20" s="32"/>
      <c r="B20" s="33"/>
      <c r="C20" s="55"/>
      <c r="D20" s="53"/>
      <c r="E20" s="49"/>
      <c r="F20" s="36"/>
      <c r="G20" s="33" t="s">
        <v>123</v>
      </c>
      <c r="H20" s="29">
        <f t="shared" si="1"/>
        <v>0</v>
      </c>
      <c r="I20" s="30"/>
      <c r="J20" s="31"/>
    </row>
    <row r="21" spans="1:10" s="12" customFormat="1" ht="11.25">
      <c r="A21" s="293"/>
      <c r="B21" s="294"/>
      <c r="C21" s="55"/>
      <c r="D21" s="56"/>
      <c r="E21" s="49"/>
      <c r="F21" s="36"/>
      <c r="G21" s="33" t="s">
        <v>125</v>
      </c>
      <c r="H21" s="29">
        <f t="shared" si="1"/>
        <v>0</v>
      </c>
      <c r="I21" s="30"/>
      <c r="J21" s="31"/>
    </row>
    <row r="22" spans="1:10" s="12" customFormat="1" ht="11.25">
      <c r="A22" s="265" t="s">
        <v>14</v>
      </c>
      <c r="B22" s="266"/>
      <c r="C22" s="58">
        <f>Revenue_Loans+Revenue_Loan_Payments-Transfers_Out_GP+Revenue_Agro_GP</f>
        <v>0</v>
      </c>
      <c r="D22" s="59">
        <f>D15-D17+D18</f>
        <v>0</v>
      </c>
      <c r="E22" s="60"/>
      <c r="F22" s="27"/>
      <c r="G22" s="28" t="s">
        <v>127</v>
      </c>
      <c r="H22" s="29">
        <f t="shared" si="1"/>
        <v>0</v>
      </c>
      <c r="I22" s="30"/>
      <c r="J22" s="31"/>
    </row>
    <row r="23" spans="1:10" s="12" customFormat="1" ht="11.25">
      <c r="A23" s="288" t="s">
        <v>11</v>
      </c>
      <c r="B23" s="289"/>
      <c r="C23" s="289"/>
      <c r="D23" s="290"/>
      <c r="E23" s="60"/>
      <c r="F23" s="27"/>
      <c r="G23" s="28" t="s">
        <v>129</v>
      </c>
      <c r="H23" s="29">
        <f t="shared" si="1"/>
        <v>0</v>
      </c>
      <c r="I23" s="30"/>
      <c r="J23" s="31"/>
    </row>
    <row r="24" spans="1:10" s="12" customFormat="1" ht="11.25">
      <c r="A24" s="296" t="s">
        <v>100</v>
      </c>
      <c r="B24" s="233"/>
      <c r="C24" s="16" t="s">
        <v>90</v>
      </c>
      <c r="D24" s="17" t="s">
        <v>91</v>
      </c>
      <c r="E24" s="60"/>
      <c r="F24" s="27"/>
      <c r="G24" s="28" t="s">
        <v>131</v>
      </c>
      <c r="H24" s="29">
        <f t="shared" si="1"/>
        <v>0</v>
      </c>
      <c r="I24" s="30"/>
      <c r="J24" s="31"/>
    </row>
    <row r="25" spans="1:10" s="12" customFormat="1" ht="11.25">
      <c r="A25" s="62"/>
      <c r="B25" s="63" t="s">
        <v>102</v>
      </c>
      <c r="C25" s="64"/>
      <c r="D25" s="65"/>
      <c r="E25" s="66"/>
      <c r="F25" s="36"/>
      <c r="G25" s="33" t="s">
        <v>132</v>
      </c>
      <c r="H25" s="29">
        <f t="shared" si="1"/>
        <v>0</v>
      </c>
      <c r="I25" s="30"/>
      <c r="J25" s="31"/>
    </row>
    <row r="26" spans="1:10" s="12" customFormat="1" ht="11.25">
      <c r="A26" s="67"/>
      <c r="B26" s="33" t="s">
        <v>107</v>
      </c>
      <c r="C26" s="68"/>
      <c r="D26" s="65"/>
      <c r="E26" s="66"/>
      <c r="F26" s="69"/>
      <c r="G26" s="70" t="s">
        <v>133</v>
      </c>
      <c r="H26" s="29">
        <f>Agro_Reserve</f>
        <v>0</v>
      </c>
      <c r="I26" s="71"/>
      <c r="J26" s="41"/>
    </row>
    <row r="27" spans="1:10" s="12" customFormat="1" ht="11.25">
      <c r="A27" s="67"/>
      <c r="B27" s="33" t="s">
        <v>109</v>
      </c>
      <c r="C27" s="68"/>
      <c r="D27" s="65"/>
      <c r="E27" s="66"/>
      <c r="F27" s="36"/>
      <c r="G27" s="33" t="s">
        <v>81</v>
      </c>
      <c r="H27" s="29">
        <f>I27+(2*J27)</f>
        <v>0</v>
      </c>
      <c r="I27" s="145"/>
      <c r="J27" s="146"/>
    </row>
    <row r="28" spans="1:10" s="12" customFormat="1" ht="11.25">
      <c r="A28" s="67"/>
      <c r="B28" s="33" t="s">
        <v>111</v>
      </c>
      <c r="C28" s="68"/>
      <c r="D28" s="65"/>
      <c r="E28" s="66"/>
      <c r="F28" s="36"/>
      <c r="G28" s="33" t="s">
        <v>82</v>
      </c>
      <c r="H28" s="29">
        <f>I28+(2*J28)</f>
        <v>0</v>
      </c>
      <c r="I28" s="145"/>
      <c r="J28" s="146"/>
    </row>
    <row r="29" spans="1:10" s="12" customFormat="1" ht="11.25">
      <c r="A29" s="67"/>
      <c r="B29" s="33" t="s">
        <v>113</v>
      </c>
      <c r="C29" s="68"/>
      <c r="D29" s="65"/>
      <c r="E29" s="72" t="s">
        <v>119</v>
      </c>
      <c r="F29" s="36"/>
      <c r="G29" s="33" t="s">
        <v>83</v>
      </c>
      <c r="H29" s="29">
        <f>I29+(2*J29)</f>
        <v>0</v>
      </c>
      <c r="I29" s="145"/>
      <c r="J29" s="146"/>
    </row>
    <row r="30" spans="1:10" s="12" customFormat="1" ht="11.25">
      <c r="A30" s="67"/>
      <c r="B30" s="33" t="s">
        <v>115</v>
      </c>
      <c r="C30" s="73"/>
      <c r="D30" s="74"/>
      <c r="E30" s="147">
        <f>Support_Project_GP+(Support_Project_NFP*5)</f>
        <v>0</v>
      </c>
      <c r="F30" s="36"/>
      <c r="G30" s="33"/>
      <c r="H30" s="29">
        <f>I30+(2*J30)</f>
        <v>0</v>
      </c>
      <c r="I30" s="40"/>
      <c r="J30" s="41"/>
    </row>
    <row r="31" spans="1:10" s="12" customFormat="1" ht="11.25">
      <c r="A31" s="75"/>
      <c r="B31" s="76" t="s">
        <v>10</v>
      </c>
      <c r="C31" s="77">
        <f>C22-SUM(C25:C30)</f>
        <v>0</v>
      </c>
      <c r="D31" s="78">
        <f>D22-D30</f>
        <v>0</v>
      </c>
      <c r="E31" s="60"/>
      <c r="F31" s="27"/>
      <c r="G31" s="28"/>
      <c r="H31" s="29">
        <f>I31+(2*J31)</f>
        <v>0</v>
      </c>
      <c r="I31" s="40"/>
      <c r="J31" s="41"/>
    </row>
    <row r="32" spans="1:10" ht="11.25">
      <c r="A32" s="295" t="s">
        <v>96</v>
      </c>
      <c r="B32" s="295"/>
      <c r="C32" s="79" t="s">
        <v>29</v>
      </c>
      <c r="D32" s="80" t="s">
        <v>3</v>
      </c>
      <c r="E32" s="81"/>
      <c r="F32" s="82"/>
      <c r="G32" s="76" t="s">
        <v>18</v>
      </c>
      <c r="H32" s="78">
        <f>SUM(H6:H31)</f>
        <v>0</v>
      </c>
      <c r="I32" s="78">
        <f>SUM(I6:I31)</f>
        <v>0</v>
      </c>
      <c r="J32" s="83">
        <f>SUM(J6:J31)</f>
        <v>0</v>
      </c>
    </row>
    <row r="33" spans="1:10" s="12" customFormat="1" ht="11.25">
      <c r="A33" s="228" t="s">
        <v>96</v>
      </c>
      <c r="B33" s="229"/>
      <c r="C33" s="84">
        <v>0</v>
      </c>
      <c r="D33" s="84">
        <v>0</v>
      </c>
      <c r="E33" s="237" t="s">
        <v>74</v>
      </c>
      <c r="F33" s="238"/>
      <c r="G33" s="239"/>
      <c r="H33" s="53"/>
      <c r="I33" s="85"/>
      <c r="J33" s="166"/>
    </row>
    <row r="34" spans="1:10" s="12" customFormat="1" ht="11.25">
      <c r="A34" s="230" t="s">
        <v>5</v>
      </c>
      <c r="B34" s="231"/>
      <c r="C34" s="50">
        <v>0</v>
      </c>
      <c r="D34" s="50">
        <v>0</v>
      </c>
      <c r="E34" s="240" t="s">
        <v>19</v>
      </c>
      <c r="F34" s="241"/>
      <c r="G34" s="242"/>
      <c r="H34" s="53"/>
      <c r="I34" s="53">
        <f>C191+C206+C221</f>
        <v>0</v>
      </c>
      <c r="J34" s="167"/>
    </row>
    <row r="35" spans="1:10" ht="11.25">
      <c r="A35" s="230" t="s">
        <v>6</v>
      </c>
      <c r="B35" s="231"/>
      <c r="C35" s="50">
        <v>0</v>
      </c>
      <c r="D35" s="50">
        <v>0</v>
      </c>
      <c r="E35" s="240" t="s">
        <v>28</v>
      </c>
      <c r="F35" s="241"/>
      <c r="G35" s="242"/>
      <c r="H35" s="86"/>
      <c r="I35" s="87"/>
      <c r="J35" s="168"/>
    </row>
    <row r="36" spans="1:10" s="12" customFormat="1" ht="11.25">
      <c r="A36" s="246" t="s">
        <v>3</v>
      </c>
      <c r="B36" s="247"/>
      <c r="C36" s="88">
        <f>Agro_Surplus-Agro_Into_GP-Agro_Into_NFP</f>
        <v>0</v>
      </c>
      <c r="D36" s="86"/>
      <c r="E36" s="243"/>
      <c r="F36" s="244"/>
      <c r="G36" s="245"/>
      <c r="H36" s="53"/>
      <c r="I36" s="56"/>
      <c r="J36" s="169"/>
    </row>
    <row r="37" spans="1:10" ht="11.25">
      <c r="A37" s="230" t="s">
        <v>4</v>
      </c>
      <c r="B37" s="231"/>
      <c r="C37" s="47">
        <f>C33-(C34+C35+C36)</f>
        <v>0</v>
      </c>
      <c r="D37" s="53">
        <f>D33-(D34+D35+D38)</f>
        <v>0</v>
      </c>
      <c r="E37" s="159"/>
      <c r="F37" s="161"/>
      <c r="G37" s="161" t="s">
        <v>27</v>
      </c>
      <c r="H37" s="170">
        <f>IF((SUM(C6:C9))&gt;100,(SUM(C6:C9)),100)*2*(3/5)</f>
        <v>120</v>
      </c>
      <c r="I37" s="21" t="s">
        <v>16</v>
      </c>
      <c r="J37" s="22" t="s">
        <v>91</v>
      </c>
    </row>
    <row r="38" spans="1:10" ht="11.25">
      <c r="A38" s="297" t="s">
        <v>12</v>
      </c>
      <c r="B38" s="298"/>
      <c r="C38" s="89"/>
      <c r="D38" s="86">
        <f>E119</f>
        <v>0</v>
      </c>
      <c r="E38" s="90"/>
      <c r="F38" s="91"/>
      <c r="G38" s="76" t="s">
        <v>15</v>
      </c>
      <c r="H38" s="29"/>
      <c r="I38" s="29">
        <f>I86</f>
        <v>0</v>
      </c>
      <c r="J38" s="92">
        <f>J86</f>
        <v>0</v>
      </c>
    </row>
    <row r="39" spans="1:10" ht="12" thickBot="1">
      <c r="A39" s="265"/>
      <c r="B39" s="266"/>
      <c r="C39" s="232"/>
      <c r="D39" s="233"/>
      <c r="E39" s="94"/>
      <c r="F39" s="95"/>
      <c r="G39" s="57" t="s">
        <v>17</v>
      </c>
      <c r="H39" s="29"/>
      <c r="I39" s="29">
        <f>C31-I32-I38-H38-SUM(I33:I36)</f>
        <v>0</v>
      </c>
      <c r="J39" s="92">
        <f>D31-J32-J38-SUM(J33:J36)</f>
        <v>0</v>
      </c>
    </row>
    <row r="40" spans="1:10" s="12" customFormat="1" ht="11.25">
      <c r="A40" s="177" t="s">
        <v>137</v>
      </c>
      <c r="B40" s="178"/>
      <c r="C40" s="178"/>
      <c r="D40" s="178"/>
      <c r="E40" s="178"/>
      <c r="F40" s="178"/>
      <c r="G40" s="178"/>
      <c r="H40" s="178"/>
      <c r="I40" s="178"/>
      <c r="J40" s="179"/>
    </row>
    <row r="41" spans="1:10" ht="9.75" customHeight="1">
      <c r="A41" s="119" t="s">
        <v>89</v>
      </c>
      <c r="B41" s="21" t="s">
        <v>90</v>
      </c>
      <c r="C41" s="21" t="s">
        <v>91</v>
      </c>
      <c r="D41" s="21" t="s">
        <v>106</v>
      </c>
      <c r="E41" s="232" t="s">
        <v>92</v>
      </c>
      <c r="F41" s="233"/>
      <c r="G41" s="112" t="s">
        <v>105</v>
      </c>
      <c r="H41" s="301" t="s">
        <v>104</v>
      </c>
      <c r="I41" s="302"/>
      <c r="J41" s="303"/>
    </row>
    <row r="42" spans="1:10" ht="11.25">
      <c r="A42" s="120"/>
      <c r="B42" s="113"/>
      <c r="C42" s="121"/>
      <c r="D42" s="113"/>
      <c r="E42" s="257"/>
      <c r="F42" s="309"/>
      <c r="G42" s="171"/>
      <c r="H42" s="257"/>
      <c r="I42" s="258"/>
      <c r="J42" s="259"/>
    </row>
    <row r="43" spans="1:10" ht="11.25">
      <c r="A43" s="120"/>
      <c r="B43" s="113"/>
      <c r="C43" s="121"/>
      <c r="D43" s="113"/>
      <c r="E43" s="257"/>
      <c r="F43" s="309"/>
      <c r="G43" s="171"/>
      <c r="H43" s="257"/>
      <c r="I43" s="258"/>
      <c r="J43" s="259"/>
    </row>
    <row r="44" spans="1:10" ht="11.25">
      <c r="A44" s="120"/>
      <c r="B44" s="113"/>
      <c r="C44" s="121"/>
      <c r="D44" s="113"/>
      <c r="E44" s="257"/>
      <c r="F44" s="309"/>
      <c r="G44" s="171"/>
      <c r="H44" s="257"/>
      <c r="I44" s="258"/>
      <c r="J44" s="259"/>
    </row>
    <row r="45" spans="1:10" ht="11.25">
      <c r="A45" s="120"/>
      <c r="B45" s="113"/>
      <c r="C45" s="121"/>
      <c r="D45" s="113"/>
      <c r="E45" s="257"/>
      <c r="F45" s="309"/>
      <c r="G45" s="171"/>
      <c r="H45" s="257"/>
      <c r="I45" s="258"/>
      <c r="J45" s="259"/>
    </row>
    <row r="46" spans="1:10" ht="11.25">
      <c r="A46" s="120"/>
      <c r="B46" s="113"/>
      <c r="C46" s="121"/>
      <c r="D46" s="113"/>
      <c r="E46" s="257"/>
      <c r="F46" s="309"/>
      <c r="G46" s="171"/>
      <c r="H46" s="257"/>
      <c r="I46" s="258"/>
      <c r="J46" s="259"/>
    </row>
    <row r="47" spans="1:10" ht="11.25">
      <c r="A47" s="120"/>
      <c r="B47" s="113"/>
      <c r="C47" s="121"/>
      <c r="D47" s="113"/>
      <c r="E47" s="257"/>
      <c r="F47" s="309"/>
      <c r="G47" s="171"/>
      <c r="H47" s="257"/>
      <c r="I47" s="258"/>
      <c r="J47" s="259"/>
    </row>
    <row r="48" spans="1:10" ht="11.25">
      <c r="A48" s="120"/>
      <c r="B48" s="113"/>
      <c r="C48" s="121"/>
      <c r="D48" s="113"/>
      <c r="E48" s="257"/>
      <c r="F48" s="309"/>
      <c r="G48" s="171"/>
      <c r="H48" s="257"/>
      <c r="I48" s="258"/>
      <c r="J48" s="259"/>
    </row>
    <row r="49" spans="1:10" ht="11.25">
      <c r="A49" s="120"/>
      <c r="B49" s="113"/>
      <c r="C49" s="121"/>
      <c r="D49" s="113"/>
      <c r="E49" s="257"/>
      <c r="F49" s="309"/>
      <c r="G49" s="171"/>
      <c r="H49" s="257"/>
      <c r="I49" s="258"/>
      <c r="J49" s="259"/>
    </row>
    <row r="50" spans="1:10" ht="11.25">
      <c r="A50" s="120"/>
      <c r="B50" s="113"/>
      <c r="C50" s="121"/>
      <c r="D50" s="113"/>
      <c r="E50" s="257"/>
      <c r="F50" s="309"/>
      <c r="G50" s="171"/>
      <c r="H50" s="257"/>
      <c r="I50" s="258"/>
      <c r="J50" s="259"/>
    </row>
    <row r="51" spans="1:10" ht="11.25">
      <c r="A51" s="10"/>
      <c r="B51" s="5"/>
      <c r="C51" s="7"/>
      <c r="D51" s="5"/>
      <c r="E51" s="310"/>
      <c r="F51" s="311"/>
      <c r="G51" s="171"/>
      <c r="H51" s="257"/>
      <c r="I51" s="258"/>
      <c r="J51" s="259"/>
    </row>
    <row r="52" spans="1:10" ht="11.25">
      <c r="A52" s="11" t="s">
        <v>135</v>
      </c>
      <c r="B52" s="6">
        <f>SUM(B42:B51)</f>
        <v>0</v>
      </c>
      <c r="C52" s="8">
        <f>SUM(C42:C51)</f>
        <v>0</v>
      </c>
      <c r="D52" s="162"/>
      <c r="E52" s="312"/>
      <c r="F52" s="313"/>
      <c r="G52" s="313"/>
      <c r="H52" s="313"/>
      <c r="I52" s="313"/>
      <c r="J52" s="314"/>
    </row>
    <row r="53" spans="1:10" ht="22.5" customHeight="1" thickBot="1">
      <c r="A53" s="144" t="s">
        <v>52</v>
      </c>
      <c r="B53" s="214"/>
      <c r="C53" s="215"/>
      <c r="D53" s="215"/>
      <c r="E53" s="215"/>
      <c r="F53" s="215"/>
      <c r="G53" s="215"/>
      <c r="H53" s="215"/>
      <c r="I53" s="215"/>
      <c r="J53" s="216"/>
    </row>
    <row r="54" spans="1:10" ht="11.25">
      <c r="A54" s="96" t="s">
        <v>47</v>
      </c>
      <c r="B54" s="61"/>
      <c r="C54" s="61"/>
      <c r="D54" s="61"/>
      <c r="E54" s="61"/>
      <c r="F54" s="13"/>
      <c r="G54" s="13"/>
      <c r="H54" s="13"/>
      <c r="I54" s="13"/>
      <c r="J54" s="97"/>
    </row>
    <row r="55" spans="1:10" ht="11.25">
      <c r="A55" s="211" t="s">
        <v>45</v>
      </c>
      <c r="B55" s="212"/>
      <c r="C55" s="212"/>
      <c r="D55" s="212"/>
      <c r="E55" s="213"/>
      <c r="F55" s="21" t="s">
        <v>23</v>
      </c>
      <c r="G55" s="93" t="s">
        <v>50</v>
      </c>
      <c r="H55" s="59" t="s">
        <v>24</v>
      </c>
      <c r="I55" s="93" t="s">
        <v>90</v>
      </c>
      <c r="J55" s="98" t="s">
        <v>91</v>
      </c>
    </row>
    <row r="56" spans="1:10" ht="11.25">
      <c r="A56" s="234"/>
      <c r="B56" s="235"/>
      <c r="C56" s="235"/>
      <c r="D56" s="235"/>
      <c r="E56" s="236"/>
      <c r="F56" s="148"/>
      <c r="G56" s="143"/>
      <c r="H56" s="151"/>
      <c r="I56" s="149"/>
      <c r="J56" s="150"/>
    </row>
    <row r="57" spans="1:10" ht="11.25">
      <c r="A57" s="234"/>
      <c r="B57" s="235"/>
      <c r="C57" s="235"/>
      <c r="D57" s="235"/>
      <c r="E57" s="236"/>
      <c r="F57" s="148"/>
      <c r="G57" s="143"/>
      <c r="H57" s="151"/>
      <c r="I57" s="149"/>
      <c r="J57" s="150"/>
    </row>
    <row r="58" spans="1:10" ht="11.25">
      <c r="A58" s="234"/>
      <c r="B58" s="235"/>
      <c r="C58" s="235"/>
      <c r="D58" s="235"/>
      <c r="E58" s="236"/>
      <c r="F58" s="148"/>
      <c r="G58" s="143"/>
      <c r="H58" s="151"/>
      <c r="I58" s="149"/>
      <c r="J58" s="150"/>
    </row>
    <row r="59" spans="1:10" ht="11.25">
      <c r="A59" s="234"/>
      <c r="B59" s="235"/>
      <c r="C59" s="235"/>
      <c r="D59" s="235"/>
      <c r="E59" s="236"/>
      <c r="F59" s="148"/>
      <c r="G59" s="143"/>
      <c r="H59" s="151"/>
      <c r="I59" s="149"/>
      <c r="J59" s="150"/>
    </row>
    <row r="60" spans="1:10" ht="11.25">
      <c r="A60" s="234"/>
      <c r="B60" s="235"/>
      <c r="C60" s="235"/>
      <c r="D60" s="235"/>
      <c r="E60" s="236"/>
      <c r="F60" s="148"/>
      <c r="G60" s="143"/>
      <c r="H60" s="151"/>
      <c r="I60" s="149"/>
      <c r="J60" s="150"/>
    </row>
    <row r="61" spans="1:10" ht="11.25">
      <c r="A61" s="234"/>
      <c r="B61" s="235"/>
      <c r="C61" s="235"/>
      <c r="D61" s="235"/>
      <c r="E61" s="236"/>
      <c r="F61" s="148"/>
      <c r="G61" s="143"/>
      <c r="H61" s="151"/>
      <c r="I61" s="149"/>
      <c r="J61" s="150"/>
    </row>
    <row r="62" spans="1:10" ht="11.25">
      <c r="A62" s="234"/>
      <c r="B62" s="235"/>
      <c r="C62" s="235"/>
      <c r="D62" s="235"/>
      <c r="E62" s="236"/>
      <c r="F62" s="148"/>
      <c r="G62" s="143"/>
      <c r="H62" s="151"/>
      <c r="I62" s="149"/>
      <c r="J62" s="150"/>
    </row>
    <row r="63" spans="1:10" ht="11.25">
      <c r="A63" s="234"/>
      <c r="B63" s="235"/>
      <c r="C63" s="235"/>
      <c r="D63" s="235"/>
      <c r="E63" s="236"/>
      <c r="F63" s="148"/>
      <c r="G63" s="143"/>
      <c r="H63" s="151"/>
      <c r="I63" s="149"/>
      <c r="J63" s="150"/>
    </row>
    <row r="64" spans="1:10" ht="11.25">
      <c r="A64" s="234"/>
      <c r="B64" s="235"/>
      <c r="C64" s="235"/>
      <c r="D64" s="235"/>
      <c r="E64" s="236"/>
      <c r="F64" s="148"/>
      <c r="G64" s="143"/>
      <c r="H64" s="151"/>
      <c r="I64" s="149"/>
      <c r="J64" s="150"/>
    </row>
    <row r="65" spans="1:10" s="12" customFormat="1" ht="11.25">
      <c r="A65" s="234"/>
      <c r="B65" s="235"/>
      <c r="C65" s="235"/>
      <c r="D65" s="235"/>
      <c r="E65" s="236"/>
      <c r="F65" s="148"/>
      <c r="G65" s="143"/>
      <c r="H65" s="151"/>
      <c r="I65" s="149"/>
      <c r="J65" s="150"/>
    </row>
    <row r="66" spans="1:10" s="12" customFormat="1" ht="11.25">
      <c r="A66" s="234"/>
      <c r="B66" s="235"/>
      <c r="C66" s="235"/>
      <c r="D66" s="235"/>
      <c r="E66" s="236"/>
      <c r="F66" s="148"/>
      <c r="G66" s="143"/>
      <c r="H66" s="151"/>
      <c r="I66" s="149"/>
      <c r="J66" s="150"/>
    </row>
    <row r="67" spans="1:10" s="12" customFormat="1" ht="11.25">
      <c r="A67" s="234"/>
      <c r="B67" s="235"/>
      <c r="C67" s="235"/>
      <c r="D67" s="235"/>
      <c r="E67" s="236"/>
      <c r="F67" s="148"/>
      <c r="G67" s="143"/>
      <c r="H67" s="151"/>
      <c r="I67" s="149"/>
      <c r="J67" s="150"/>
    </row>
    <row r="68" spans="1:10" s="12" customFormat="1" ht="11.25">
      <c r="A68" s="234"/>
      <c r="B68" s="235"/>
      <c r="C68" s="235"/>
      <c r="D68" s="235"/>
      <c r="E68" s="236"/>
      <c r="F68" s="148"/>
      <c r="G68" s="143"/>
      <c r="H68" s="151"/>
      <c r="I68" s="149"/>
      <c r="J68" s="150"/>
    </row>
    <row r="69" spans="1:10" s="12" customFormat="1" ht="11.25">
      <c r="A69" s="234"/>
      <c r="B69" s="235"/>
      <c r="C69" s="235"/>
      <c r="D69" s="235"/>
      <c r="E69" s="236"/>
      <c r="F69" s="148"/>
      <c r="G69" s="143"/>
      <c r="H69" s="151"/>
      <c r="I69" s="149"/>
      <c r="J69" s="150"/>
    </row>
    <row r="70" spans="1:10" s="12" customFormat="1" ht="11.25">
      <c r="A70" s="234"/>
      <c r="B70" s="235"/>
      <c r="C70" s="235"/>
      <c r="D70" s="235"/>
      <c r="E70" s="236"/>
      <c r="F70" s="148"/>
      <c r="G70" s="143"/>
      <c r="H70" s="151"/>
      <c r="I70" s="149"/>
      <c r="J70" s="150"/>
    </row>
    <row r="71" spans="1:10" s="12" customFormat="1" ht="11.25">
      <c r="A71" s="234"/>
      <c r="B71" s="235"/>
      <c r="C71" s="235"/>
      <c r="D71" s="235"/>
      <c r="E71" s="236"/>
      <c r="F71" s="148"/>
      <c r="G71" s="143"/>
      <c r="H71" s="151"/>
      <c r="I71" s="149"/>
      <c r="J71" s="150"/>
    </row>
    <row r="72" spans="1:10" s="12" customFormat="1" ht="11.25">
      <c r="A72" s="234"/>
      <c r="B72" s="235"/>
      <c r="C72" s="235"/>
      <c r="D72" s="235"/>
      <c r="E72" s="236"/>
      <c r="F72" s="148"/>
      <c r="G72" s="143"/>
      <c r="H72" s="151"/>
      <c r="I72" s="149"/>
      <c r="J72" s="150"/>
    </row>
    <row r="73" spans="1:10" s="12" customFormat="1" ht="11.25">
      <c r="A73" s="234"/>
      <c r="B73" s="235"/>
      <c r="C73" s="235"/>
      <c r="D73" s="235"/>
      <c r="E73" s="236"/>
      <c r="F73" s="148"/>
      <c r="G73" s="143"/>
      <c r="H73" s="151"/>
      <c r="I73" s="149"/>
      <c r="J73" s="150"/>
    </row>
    <row r="74" spans="1:10" s="12" customFormat="1" ht="11.25">
      <c r="A74" s="234"/>
      <c r="B74" s="235"/>
      <c r="C74" s="235"/>
      <c r="D74" s="235"/>
      <c r="E74" s="236"/>
      <c r="F74" s="148"/>
      <c r="G74" s="143"/>
      <c r="H74" s="151"/>
      <c r="I74" s="149"/>
      <c r="J74" s="150"/>
    </row>
    <row r="75" spans="1:10" ht="11.25">
      <c r="A75" s="234"/>
      <c r="B75" s="235"/>
      <c r="C75" s="235"/>
      <c r="D75" s="235"/>
      <c r="E75" s="236"/>
      <c r="F75" s="148"/>
      <c r="G75" s="143"/>
      <c r="H75" s="151"/>
      <c r="I75" s="149"/>
      <c r="J75" s="150"/>
    </row>
    <row r="76" spans="1:10" ht="11.25">
      <c r="A76" s="234"/>
      <c r="B76" s="235"/>
      <c r="C76" s="235"/>
      <c r="D76" s="235"/>
      <c r="E76" s="236"/>
      <c r="F76" s="148"/>
      <c r="G76" s="143"/>
      <c r="H76" s="151"/>
      <c r="I76" s="149"/>
      <c r="J76" s="150"/>
    </row>
    <row r="77" spans="1:10" ht="11.25">
      <c r="A77" s="234"/>
      <c r="B77" s="235"/>
      <c r="C77" s="235"/>
      <c r="D77" s="235"/>
      <c r="E77" s="236"/>
      <c r="F77" s="148"/>
      <c r="G77" s="143"/>
      <c r="H77" s="151"/>
      <c r="I77" s="149"/>
      <c r="J77" s="150"/>
    </row>
    <row r="78" spans="1:10" ht="11.25">
      <c r="A78" s="234"/>
      <c r="B78" s="235"/>
      <c r="C78" s="235"/>
      <c r="D78" s="235"/>
      <c r="E78" s="236"/>
      <c r="F78" s="148"/>
      <c r="G78" s="143"/>
      <c r="H78" s="151"/>
      <c r="I78" s="149"/>
      <c r="J78" s="150"/>
    </row>
    <row r="79" spans="1:10" ht="11.25">
      <c r="A79" s="234"/>
      <c r="B79" s="235"/>
      <c r="C79" s="235"/>
      <c r="D79" s="235"/>
      <c r="E79" s="236"/>
      <c r="F79" s="148"/>
      <c r="G79" s="143"/>
      <c r="H79" s="151"/>
      <c r="I79" s="149"/>
      <c r="J79" s="150"/>
    </row>
    <row r="80" spans="1:10" s="12" customFormat="1" ht="11.25">
      <c r="A80" s="234"/>
      <c r="B80" s="235"/>
      <c r="C80" s="235"/>
      <c r="D80" s="235"/>
      <c r="E80" s="236"/>
      <c r="F80" s="148"/>
      <c r="G80" s="143"/>
      <c r="H80" s="151"/>
      <c r="I80" s="149"/>
      <c r="J80" s="150"/>
    </row>
    <row r="81" spans="1:10" s="12" customFormat="1" ht="11.25">
      <c r="A81" s="234"/>
      <c r="B81" s="235"/>
      <c r="C81" s="235"/>
      <c r="D81" s="235"/>
      <c r="E81" s="236"/>
      <c r="F81" s="148"/>
      <c r="G81" s="143"/>
      <c r="H81" s="151"/>
      <c r="I81" s="149"/>
      <c r="J81" s="150"/>
    </row>
    <row r="82" spans="1:10" s="12" customFormat="1" ht="11.25">
      <c r="A82" s="234"/>
      <c r="B82" s="235"/>
      <c r="C82" s="235"/>
      <c r="D82" s="235"/>
      <c r="E82" s="236"/>
      <c r="F82" s="148"/>
      <c r="G82" s="143"/>
      <c r="H82" s="151"/>
      <c r="I82" s="149"/>
      <c r="J82" s="150"/>
    </row>
    <row r="83" spans="1:10" s="12" customFormat="1" ht="11.25">
      <c r="A83" s="234"/>
      <c r="B83" s="235"/>
      <c r="C83" s="235"/>
      <c r="D83" s="235"/>
      <c r="E83" s="236"/>
      <c r="F83" s="148"/>
      <c r="G83" s="143"/>
      <c r="H83" s="151"/>
      <c r="I83" s="149"/>
      <c r="J83" s="150"/>
    </row>
    <row r="84" spans="1:10" s="12" customFormat="1" ht="11.25">
      <c r="A84" s="234"/>
      <c r="B84" s="235"/>
      <c r="C84" s="235"/>
      <c r="D84" s="235"/>
      <c r="E84" s="236"/>
      <c r="F84" s="148"/>
      <c r="G84" s="143"/>
      <c r="H84" s="151"/>
      <c r="I84" s="149"/>
      <c r="J84" s="150"/>
    </row>
    <row r="85" spans="1:10" s="12" customFormat="1" ht="11.25">
      <c r="A85" s="306" t="s">
        <v>46</v>
      </c>
      <c r="B85" s="307"/>
      <c r="C85" s="307"/>
      <c r="D85" s="307"/>
      <c r="E85" s="307"/>
      <c r="F85" s="307"/>
      <c r="G85" s="308"/>
      <c r="H85" s="152">
        <f>D134+D52</f>
        <v>0</v>
      </c>
      <c r="I85" s="99">
        <f>B134+B52</f>
        <v>0</v>
      </c>
      <c r="J85" s="100">
        <f>C134+C52</f>
        <v>0</v>
      </c>
    </row>
    <row r="86" spans="1:10" ht="12" thickBot="1">
      <c r="A86" s="315" t="s">
        <v>118</v>
      </c>
      <c r="B86" s="316"/>
      <c r="C86" s="316"/>
      <c r="D86" s="316"/>
      <c r="E86" s="316"/>
      <c r="F86" s="316"/>
      <c r="G86" s="317"/>
      <c r="H86" s="153">
        <f>SUM(H56:H85)</f>
        <v>0</v>
      </c>
      <c r="I86" s="101">
        <f>SUM(I56:I85)</f>
        <v>0</v>
      </c>
      <c r="J86" s="102">
        <f>SUM(J56:J85)</f>
        <v>0</v>
      </c>
    </row>
    <row r="87" spans="1:10" ht="12" thickBot="1">
      <c r="A87" s="103"/>
      <c r="B87" s="103"/>
      <c r="C87" s="103"/>
      <c r="D87" s="103"/>
      <c r="E87" s="103"/>
      <c r="F87" s="104"/>
      <c r="G87" s="104"/>
      <c r="H87" s="104"/>
      <c r="I87" s="105"/>
      <c r="J87" s="106"/>
    </row>
    <row r="88" spans="1:10" s="12" customFormat="1" ht="11.25">
      <c r="A88" s="107" t="s">
        <v>25</v>
      </c>
      <c r="B88" s="108"/>
      <c r="C88" s="108"/>
      <c r="D88" s="108"/>
      <c r="E88" s="109"/>
      <c r="F88" s="108"/>
      <c r="G88" s="108"/>
      <c r="H88" s="108"/>
      <c r="I88" s="108"/>
      <c r="J88" s="110"/>
    </row>
    <row r="89" spans="1:10" s="12" customFormat="1" ht="11.25">
      <c r="A89" s="225"/>
      <c r="B89" s="226"/>
      <c r="C89" s="226"/>
      <c r="D89" s="226"/>
      <c r="E89" s="226"/>
      <c r="F89" s="226"/>
      <c r="G89" s="226"/>
      <c r="H89" s="226"/>
      <c r="I89" s="226"/>
      <c r="J89" s="227"/>
    </row>
    <row r="90" spans="1:10" s="12" customFormat="1" ht="11.25">
      <c r="A90" s="225"/>
      <c r="B90" s="226"/>
      <c r="C90" s="226"/>
      <c r="D90" s="226"/>
      <c r="E90" s="226"/>
      <c r="F90" s="226"/>
      <c r="G90" s="226"/>
      <c r="H90" s="226"/>
      <c r="I90" s="226"/>
      <c r="J90" s="227"/>
    </row>
    <row r="91" spans="1:10" s="12" customFormat="1" ht="11.25">
      <c r="A91" s="225"/>
      <c r="B91" s="226"/>
      <c r="C91" s="226"/>
      <c r="D91" s="226"/>
      <c r="E91" s="226"/>
      <c r="F91" s="226"/>
      <c r="G91" s="226"/>
      <c r="H91" s="226"/>
      <c r="I91" s="226"/>
      <c r="J91" s="227"/>
    </row>
    <row r="92" spans="1:10" s="12" customFormat="1" ht="11.25">
      <c r="A92" s="225"/>
      <c r="B92" s="226"/>
      <c r="C92" s="226"/>
      <c r="D92" s="226"/>
      <c r="E92" s="226"/>
      <c r="F92" s="226"/>
      <c r="G92" s="226"/>
      <c r="H92" s="226"/>
      <c r="I92" s="226"/>
      <c r="J92" s="227"/>
    </row>
    <row r="93" spans="1:10" s="12" customFormat="1" ht="11.25">
      <c r="A93" s="225"/>
      <c r="B93" s="226"/>
      <c r="C93" s="226"/>
      <c r="D93" s="226"/>
      <c r="E93" s="226"/>
      <c r="F93" s="226"/>
      <c r="G93" s="226"/>
      <c r="H93" s="226"/>
      <c r="I93" s="226"/>
      <c r="J93" s="227"/>
    </row>
    <row r="94" spans="1:10" s="12" customFormat="1" ht="11.25">
      <c r="A94" s="225"/>
      <c r="B94" s="226"/>
      <c r="C94" s="226"/>
      <c r="D94" s="226"/>
      <c r="E94" s="226"/>
      <c r="F94" s="226"/>
      <c r="G94" s="226"/>
      <c r="H94" s="226"/>
      <c r="I94" s="226"/>
      <c r="J94" s="227"/>
    </row>
    <row r="95" spans="1:10" s="12" customFormat="1" ht="11.25">
      <c r="A95" s="225"/>
      <c r="B95" s="226"/>
      <c r="C95" s="226"/>
      <c r="D95" s="226"/>
      <c r="E95" s="226"/>
      <c r="F95" s="226"/>
      <c r="G95" s="226"/>
      <c r="H95" s="226"/>
      <c r="I95" s="226"/>
      <c r="J95" s="227"/>
    </row>
    <row r="96" spans="1:10" s="12" customFormat="1" ht="11.25">
      <c r="A96" s="225"/>
      <c r="B96" s="226"/>
      <c r="C96" s="226"/>
      <c r="D96" s="226"/>
      <c r="E96" s="226"/>
      <c r="F96" s="226"/>
      <c r="G96" s="226"/>
      <c r="H96" s="226"/>
      <c r="I96" s="226"/>
      <c r="J96" s="227"/>
    </row>
    <row r="97" spans="1:10" s="12" customFormat="1" ht="11.25">
      <c r="A97" s="225"/>
      <c r="B97" s="226"/>
      <c r="C97" s="226"/>
      <c r="D97" s="226"/>
      <c r="E97" s="226"/>
      <c r="F97" s="226"/>
      <c r="G97" s="226"/>
      <c r="H97" s="226"/>
      <c r="I97" s="226"/>
      <c r="J97" s="227"/>
    </row>
    <row r="98" spans="1:10" s="12" customFormat="1" ht="11.25">
      <c r="A98" s="225"/>
      <c r="B98" s="226"/>
      <c r="C98" s="226"/>
      <c r="D98" s="226"/>
      <c r="E98" s="226"/>
      <c r="F98" s="226"/>
      <c r="G98" s="226"/>
      <c r="H98" s="226"/>
      <c r="I98" s="226"/>
      <c r="J98" s="227"/>
    </row>
    <row r="99" spans="1:10" s="12" customFormat="1" ht="11.25">
      <c r="A99" s="225"/>
      <c r="B99" s="226"/>
      <c r="C99" s="226"/>
      <c r="D99" s="226"/>
      <c r="E99" s="226"/>
      <c r="F99" s="226"/>
      <c r="G99" s="226"/>
      <c r="H99" s="226"/>
      <c r="I99" s="226"/>
      <c r="J99" s="227"/>
    </row>
    <row r="100" spans="1:10" s="12" customFormat="1" ht="11.25">
      <c r="A100" s="225"/>
      <c r="B100" s="226"/>
      <c r="C100" s="226"/>
      <c r="D100" s="226"/>
      <c r="E100" s="226"/>
      <c r="F100" s="226"/>
      <c r="G100" s="226"/>
      <c r="H100" s="226"/>
      <c r="I100" s="226"/>
      <c r="J100" s="227"/>
    </row>
    <row r="101" spans="1:10" s="12" customFormat="1" ht="11.25">
      <c r="A101" s="225"/>
      <c r="B101" s="226"/>
      <c r="C101" s="226"/>
      <c r="D101" s="226"/>
      <c r="E101" s="226"/>
      <c r="F101" s="226"/>
      <c r="G101" s="226"/>
      <c r="H101" s="226"/>
      <c r="I101" s="226"/>
      <c r="J101" s="227"/>
    </row>
    <row r="102" spans="1:10" s="12" customFormat="1" ht="11.25">
      <c r="A102" s="225"/>
      <c r="B102" s="226"/>
      <c r="C102" s="226"/>
      <c r="D102" s="226"/>
      <c r="E102" s="226"/>
      <c r="F102" s="226"/>
      <c r="G102" s="226"/>
      <c r="H102" s="226"/>
      <c r="I102" s="226"/>
      <c r="J102" s="227"/>
    </row>
    <row r="103" spans="1:10" s="12" customFormat="1" ht="11.25">
      <c r="A103" s="225"/>
      <c r="B103" s="226"/>
      <c r="C103" s="226"/>
      <c r="D103" s="226"/>
      <c r="E103" s="226"/>
      <c r="F103" s="226"/>
      <c r="G103" s="226"/>
      <c r="H103" s="226"/>
      <c r="I103" s="226"/>
      <c r="J103" s="227"/>
    </row>
    <row r="104" spans="1:10" s="12" customFormat="1" ht="11.25">
      <c r="A104" s="225"/>
      <c r="B104" s="226"/>
      <c r="C104" s="226"/>
      <c r="D104" s="226"/>
      <c r="E104" s="226"/>
      <c r="F104" s="226"/>
      <c r="G104" s="226"/>
      <c r="H104" s="226"/>
      <c r="I104" s="226"/>
      <c r="J104" s="227"/>
    </row>
    <row r="105" spans="1:10" s="12" customFormat="1" ht="12" thickBot="1">
      <c r="A105" s="260"/>
      <c r="B105" s="261"/>
      <c r="C105" s="261"/>
      <c r="D105" s="261"/>
      <c r="E105" s="261"/>
      <c r="F105" s="261"/>
      <c r="G105" s="261"/>
      <c r="H105" s="261"/>
      <c r="I105" s="261"/>
      <c r="J105" s="262"/>
    </row>
    <row r="106" ht="12" thickBot="1"/>
    <row r="107" spans="1:10" s="12" customFormat="1" ht="11.25">
      <c r="A107" s="252" t="s">
        <v>2</v>
      </c>
      <c r="B107" s="253"/>
      <c r="C107" s="253"/>
      <c r="D107" s="253"/>
      <c r="E107" s="253"/>
      <c r="F107" s="253"/>
      <c r="G107" s="253"/>
      <c r="H107" s="253"/>
      <c r="I107" s="253"/>
      <c r="J107" s="254"/>
    </row>
    <row r="108" spans="1:10" ht="11.25">
      <c r="A108" s="217" t="s">
        <v>55</v>
      </c>
      <c r="B108" s="218"/>
      <c r="C108" s="21" t="s">
        <v>90</v>
      </c>
      <c r="D108" s="112" t="s">
        <v>91</v>
      </c>
      <c r="E108" s="112" t="s">
        <v>96</v>
      </c>
      <c r="F108" s="112" t="s">
        <v>40</v>
      </c>
      <c r="G108" s="218" t="s">
        <v>51</v>
      </c>
      <c r="H108" s="218"/>
      <c r="I108" s="218"/>
      <c r="J108" s="187"/>
    </row>
    <row r="109" spans="1:10" ht="11.25">
      <c r="A109" s="219"/>
      <c r="B109" s="220"/>
      <c r="C109" s="113"/>
      <c r="D109" s="113"/>
      <c r="E109" s="113"/>
      <c r="F109" s="114"/>
      <c r="G109" s="202"/>
      <c r="H109" s="202"/>
      <c r="I109" s="202"/>
      <c r="J109" s="203"/>
    </row>
    <row r="110" spans="1:10" ht="11.25">
      <c r="A110" s="219"/>
      <c r="B110" s="220"/>
      <c r="C110" s="5"/>
      <c r="D110" s="5"/>
      <c r="E110" s="113"/>
      <c r="F110" s="114"/>
      <c r="G110" s="202"/>
      <c r="H110" s="202"/>
      <c r="I110" s="202"/>
      <c r="J110" s="203"/>
    </row>
    <row r="111" spans="1:10" ht="11.25">
      <c r="A111" s="219"/>
      <c r="B111" s="220"/>
      <c r="C111" s="5"/>
      <c r="D111" s="5"/>
      <c r="E111" s="113"/>
      <c r="F111" s="114"/>
      <c r="G111" s="202"/>
      <c r="H111" s="202"/>
      <c r="I111" s="202"/>
      <c r="J111" s="203"/>
    </row>
    <row r="112" spans="1:10" ht="11.25">
      <c r="A112" s="219"/>
      <c r="B112" s="220"/>
      <c r="C112" s="5"/>
      <c r="D112" s="5"/>
      <c r="E112" s="113"/>
      <c r="F112" s="114"/>
      <c r="G112" s="202"/>
      <c r="H112" s="202"/>
      <c r="I112" s="202"/>
      <c r="J112" s="203"/>
    </row>
    <row r="113" spans="1:10" ht="11.25">
      <c r="A113" s="219"/>
      <c r="B113" s="220"/>
      <c r="C113" s="5"/>
      <c r="D113" s="5"/>
      <c r="E113" s="113"/>
      <c r="F113" s="114"/>
      <c r="G113" s="202"/>
      <c r="H113" s="202"/>
      <c r="I113" s="202"/>
      <c r="J113" s="203"/>
    </row>
    <row r="114" spans="1:10" ht="11.25">
      <c r="A114" s="219"/>
      <c r="B114" s="220"/>
      <c r="C114" s="5"/>
      <c r="D114" s="5"/>
      <c r="E114" s="113"/>
      <c r="F114" s="114"/>
      <c r="G114" s="202"/>
      <c r="H114" s="202"/>
      <c r="I114" s="202"/>
      <c r="J114" s="203"/>
    </row>
    <row r="115" spans="1:10" ht="11.25">
      <c r="A115" s="219"/>
      <c r="B115" s="220"/>
      <c r="C115" s="5"/>
      <c r="D115" s="5"/>
      <c r="E115" s="113"/>
      <c r="F115" s="114"/>
      <c r="G115" s="202"/>
      <c r="H115" s="202"/>
      <c r="I115" s="202"/>
      <c r="J115" s="203"/>
    </row>
    <row r="116" spans="1:10" ht="11.25">
      <c r="A116" s="219"/>
      <c r="B116" s="220"/>
      <c r="C116" s="5"/>
      <c r="D116" s="5"/>
      <c r="E116" s="113"/>
      <c r="F116" s="114"/>
      <c r="G116" s="202"/>
      <c r="H116" s="202"/>
      <c r="I116" s="202"/>
      <c r="J116" s="203"/>
    </row>
    <row r="117" spans="1:10" ht="11.25">
      <c r="A117" s="219"/>
      <c r="B117" s="220"/>
      <c r="C117" s="5"/>
      <c r="D117" s="5"/>
      <c r="E117" s="113"/>
      <c r="F117" s="114"/>
      <c r="G117" s="202"/>
      <c r="H117" s="202"/>
      <c r="I117" s="202"/>
      <c r="J117" s="203"/>
    </row>
    <row r="118" spans="1:10" ht="11.25">
      <c r="A118" s="219"/>
      <c r="B118" s="220"/>
      <c r="C118" s="5"/>
      <c r="D118" s="5"/>
      <c r="E118" s="113"/>
      <c r="F118" s="114"/>
      <c r="G118" s="202"/>
      <c r="H118" s="202"/>
      <c r="I118" s="202"/>
      <c r="J118" s="203"/>
    </row>
    <row r="119" spans="1:10" ht="11.25">
      <c r="A119" s="223" t="s">
        <v>135</v>
      </c>
      <c r="B119" s="224"/>
      <c r="C119" s="6">
        <f>SUM(C109:C118)</f>
        <v>0</v>
      </c>
      <c r="D119" s="6">
        <f>SUM(D109:D118)</f>
        <v>0</v>
      </c>
      <c r="E119" s="115">
        <f>SUM(E109:E118)</f>
        <v>0</v>
      </c>
      <c r="F119" s="221"/>
      <c r="G119" s="221"/>
      <c r="H119" s="221"/>
      <c r="I119" s="221"/>
      <c r="J119" s="222"/>
    </row>
    <row r="120" spans="1:10" ht="22.5" customHeight="1" thickBot="1">
      <c r="A120" s="144" t="s">
        <v>53</v>
      </c>
      <c r="B120" s="214"/>
      <c r="C120" s="215"/>
      <c r="D120" s="215"/>
      <c r="E120" s="215"/>
      <c r="F120" s="215"/>
      <c r="G120" s="215"/>
      <c r="H120" s="215"/>
      <c r="I120" s="215"/>
      <c r="J120" s="216"/>
    </row>
    <row r="121" spans="1:10" ht="12" thickBot="1">
      <c r="A121" s="118"/>
      <c r="B121" s="118"/>
      <c r="C121" s="118"/>
      <c r="D121" s="118"/>
      <c r="E121" s="118"/>
      <c r="F121" s="118"/>
      <c r="G121" s="118"/>
      <c r="H121" s="118"/>
      <c r="I121" s="118"/>
      <c r="J121" s="118"/>
    </row>
    <row r="122" spans="1:10" s="12" customFormat="1" ht="11.25">
      <c r="A122" s="177" t="s">
        <v>134</v>
      </c>
      <c r="B122" s="178"/>
      <c r="C122" s="178"/>
      <c r="D122" s="178"/>
      <c r="E122" s="178"/>
      <c r="F122" s="178"/>
      <c r="G122" s="178"/>
      <c r="H122" s="178"/>
      <c r="I122" s="178"/>
      <c r="J122" s="179"/>
    </row>
    <row r="123" spans="1:10" ht="9.75" customHeight="1">
      <c r="A123" s="119" t="s">
        <v>97</v>
      </c>
      <c r="B123" s="21" t="s">
        <v>90</v>
      </c>
      <c r="C123" s="21" t="s">
        <v>91</v>
      </c>
      <c r="D123" s="21" t="s">
        <v>106</v>
      </c>
      <c r="E123" s="299" t="s">
        <v>92</v>
      </c>
      <c r="F123" s="300"/>
      <c r="G123" s="112" t="s">
        <v>54</v>
      </c>
      <c r="H123" s="301" t="s">
        <v>104</v>
      </c>
      <c r="I123" s="302"/>
      <c r="J123" s="303"/>
    </row>
    <row r="124" spans="1:10" ht="11.25">
      <c r="A124" s="120"/>
      <c r="B124" s="113"/>
      <c r="C124" s="121"/>
      <c r="D124" s="173"/>
      <c r="E124" s="255"/>
      <c r="F124" s="256"/>
      <c r="G124" s="172"/>
      <c r="H124" s="257"/>
      <c r="I124" s="258"/>
      <c r="J124" s="259"/>
    </row>
    <row r="125" spans="1:10" ht="11.25">
      <c r="A125" s="120"/>
      <c r="B125" s="113"/>
      <c r="C125" s="121"/>
      <c r="D125" s="173"/>
      <c r="E125" s="255"/>
      <c r="F125" s="256"/>
      <c r="G125" s="172"/>
      <c r="H125" s="257"/>
      <c r="I125" s="258"/>
      <c r="J125" s="259"/>
    </row>
    <row r="126" spans="1:10" ht="11.25">
      <c r="A126" s="120"/>
      <c r="B126" s="113"/>
      <c r="C126" s="121"/>
      <c r="D126" s="173"/>
      <c r="E126" s="255"/>
      <c r="F126" s="256"/>
      <c r="G126" s="172"/>
      <c r="H126" s="257"/>
      <c r="I126" s="258"/>
      <c r="J126" s="259"/>
    </row>
    <row r="127" spans="1:10" ht="11.25">
      <c r="A127" s="120"/>
      <c r="B127" s="113"/>
      <c r="C127" s="121"/>
      <c r="D127" s="173"/>
      <c r="E127" s="255"/>
      <c r="F127" s="256"/>
      <c r="G127" s="172"/>
      <c r="H127" s="257"/>
      <c r="I127" s="258"/>
      <c r="J127" s="259"/>
    </row>
    <row r="128" spans="1:10" ht="11.25">
      <c r="A128" s="120"/>
      <c r="B128" s="113"/>
      <c r="C128" s="121"/>
      <c r="D128" s="173"/>
      <c r="E128" s="255"/>
      <c r="F128" s="256"/>
      <c r="G128" s="172"/>
      <c r="H128" s="257"/>
      <c r="I128" s="258"/>
      <c r="J128" s="259"/>
    </row>
    <row r="129" spans="1:10" ht="11.25">
      <c r="A129" s="120"/>
      <c r="B129" s="113"/>
      <c r="C129" s="121"/>
      <c r="D129" s="173"/>
      <c r="E129" s="255"/>
      <c r="F129" s="256"/>
      <c r="G129" s="172"/>
      <c r="H129" s="257"/>
      <c r="I129" s="258"/>
      <c r="J129" s="259"/>
    </row>
    <row r="130" spans="1:10" ht="11.25">
      <c r="A130" s="120"/>
      <c r="B130" s="113"/>
      <c r="C130" s="121"/>
      <c r="D130" s="173"/>
      <c r="E130" s="255"/>
      <c r="F130" s="256"/>
      <c r="G130" s="172"/>
      <c r="H130" s="257"/>
      <c r="I130" s="258"/>
      <c r="J130" s="259"/>
    </row>
    <row r="131" spans="1:10" ht="11.25">
      <c r="A131" s="120"/>
      <c r="B131" s="113"/>
      <c r="C131" s="121"/>
      <c r="D131" s="173"/>
      <c r="E131" s="255"/>
      <c r="F131" s="256"/>
      <c r="G131" s="172"/>
      <c r="H131" s="257"/>
      <c r="I131" s="258"/>
      <c r="J131" s="259"/>
    </row>
    <row r="132" spans="1:10" ht="11.25">
      <c r="A132" s="120"/>
      <c r="B132" s="113"/>
      <c r="C132" s="121"/>
      <c r="D132" s="173"/>
      <c r="E132" s="255"/>
      <c r="F132" s="256"/>
      <c r="G132" s="172"/>
      <c r="H132" s="257"/>
      <c r="I132" s="258"/>
      <c r="J132" s="259"/>
    </row>
    <row r="133" spans="1:10" ht="11.25">
      <c r="A133" s="10"/>
      <c r="B133" s="5"/>
      <c r="C133" s="7"/>
      <c r="D133" s="175"/>
      <c r="E133" s="321"/>
      <c r="F133" s="322"/>
      <c r="G133" s="172"/>
      <c r="H133" s="257"/>
      <c r="I133" s="258"/>
      <c r="J133" s="259"/>
    </row>
    <row r="134" spans="1:10" ht="11.25">
      <c r="A134" s="11" t="s">
        <v>135</v>
      </c>
      <c r="B134" s="6">
        <f>SUM(B124:B133)</f>
        <v>0</v>
      </c>
      <c r="C134" s="8">
        <f>SUM(C124:C133)</f>
        <v>0</v>
      </c>
      <c r="D134" s="174"/>
      <c r="E134" s="318"/>
      <c r="F134" s="319"/>
      <c r="G134" s="319"/>
      <c r="H134" s="319"/>
      <c r="I134" s="319"/>
      <c r="J134" s="320"/>
    </row>
    <row r="135" spans="1:10" ht="22.5" customHeight="1" thickBot="1">
      <c r="A135" s="144" t="s">
        <v>61</v>
      </c>
      <c r="B135" s="214"/>
      <c r="C135" s="215"/>
      <c r="D135" s="215"/>
      <c r="E135" s="215"/>
      <c r="F135" s="215"/>
      <c r="G135" s="215"/>
      <c r="H135" s="215"/>
      <c r="I135" s="215"/>
      <c r="J135" s="216"/>
    </row>
    <row r="136" spans="1:10" ht="12" thickBot="1">
      <c r="A136" s="118"/>
      <c r="B136" s="118"/>
      <c r="C136" s="118"/>
      <c r="D136" s="118"/>
      <c r="E136" s="118"/>
      <c r="F136" s="118"/>
      <c r="G136" s="118"/>
      <c r="H136" s="118"/>
      <c r="I136" s="118"/>
      <c r="J136" s="118"/>
    </row>
    <row r="137" spans="1:10" s="12" customFormat="1" ht="11.25">
      <c r="A137" s="177" t="s">
        <v>30</v>
      </c>
      <c r="B137" s="178"/>
      <c r="C137" s="178"/>
      <c r="D137" s="178"/>
      <c r="E137" s="178"/>
      <c r="F137" s="178"/>
      <c r="G137" s="178"/>
      <c r="H137" s="178"/>
      <c r="I137" s="178"/>
      <c r="J137" s="179"/>
    </row>
    <row r="138" spans="1:10" ht="11.25">
      <c r="A138" s="119" t="s">
        <v>76</v>
      </c>
      <c r="B138" s="218" t="s">
        <v>35</v>
      </c>
      <c r="C138" s="218"/>
      <c r="D138" s="21" t="s">
        <v>33</v>
      </c>
      <c r="E138" s="111" t="s">
        <v>34</v>
      </c>
      <c r="F138" s="218" t="s">
        <v>77</v>
      </c>
      <c r="G138" s="218"/>
      <c r="H138" s="218" t="s">
        <v>36</v>
      </c>
      <c r="I138" s="218"/>
      <c r="J138" s="187"/>
    </row>
    <row r="139" spans="1:12" ht="11.25">
      <c r="A139" s="122"/>
      <c r="B139" s="202"/>
      <c r="C139" s="202"/>
      <c r="D139" s="7"/>
      <c r="E139" s="7"/>
      <c r="F139" s="202"/>
      <c r="G139" s="202"/>
      <c r="H139" s="202"/>
      <c r="I139" s="202"/>
      <c r="J139" s="203"/>
      <c r="L139" s="123">
        <f>(SUM(D139:D148)+SUM(B153:B162)+SUM(I167:I176))*(-1)</f>
        <v>0</v>
      </c>
    </row>
    <row r="140" spans="1:10" ht="11.25">
      <c r="A140" s="122"/>
      <c r="B140" s="202"/>
      <c r="C140" s="202"/>
      <c r="D140" s="7"/>
      <c r="E140" s="7"/>
      <c r="F140" s="202"/>
      <c r="G140" s="202"/>
      <c r="H140" s="202"/>
      <c r="I140" s="202"/>
      <c r="J140" s="203"/>
    </row>
    <row r="141" spans="1:10" ht="11.25">
      <c r="A141" s="122"/>
      <c r="B141" s="202"/>
      <c r="C141" s="202"/>
      <c r="D141" s="7"/>
      <c r="E141" s="7"/>
      <c r="F141" s="202"/>
      <c r="G141" s="202"/>
      <c r="H141" s="202"/>
      <c r="I141" s="202"/>
      <c r="J141" s="203"/>
    </row>
    <row r="142" spans="1:10" ht="11.25">
      <c r="A142" s="122"/>
      <c r="B142" s="202"/>
      <c r="C142" s="202"/>
      <c r="D142" s="7"/>
      <c r="E142" s="7"/>
      <c r="F142" s="202"/>
      <c r="G142" s="202"/>
      <c r="H142" s="202"/>
      <c r="I142" s="202"/>
      <c r="J142" s="203"/>
    </row>
    <row r="143" spans="1:10" ht="11.25">
      <c r="A143" s="122"/>
      <c r="B143" s="202"/>
      <c r="C143" s="202"/>
      <c r="D143" s="7"/>
      <c r="E143" s="7"/>
      <c r="F143" s="202"/>
      <c r="G143" s="202"/>
      <c r="H143" s="202"/>
      <c r="I143" s="202"/>
      <c r="J143" s="203"/>
    </row>
    <row r="144" spans="1:10" ht="11.25">
      <c r="A144" s="122"/>
      <c r="B144" s="202"/>
      <c r="C144" s="202"/>
      <c r="D144" s="7"/>
      <c r="E144" s="7"/>
      <c r="F144" s="202"/>
      <c r="G144" s="202"/>
      <c r="H144" s="202"/>
      <c r="I144" s="202"/>
      <c r="J144" s="203"/>
    </row>
    <row r="145" spans="1:10" ht="11.25">
      <c r="A145" s="122"/>
      <c r="B145" s="202"/>
      <c r="C145" s="202"/>
      <c r="D145" s="7"/>
      <c r="E145" s="7"/>
      <c r="F145" s="202"/>
      <c r="G145" s="202"/>
      <c r="H145" s="202"/>
      <c r="I145" s="202"/>
      <c r="J145" s="203"/>
    </row>
    <row r="146" spans="1:10" ht="11.25">
      <c r="A146" s="122"/>
      <c r="B146" s="202"/>
      <c r="C146" s="202"/>
      <c r="D146" s="7"/>
      <c r="E146" s="7"/>
      <c r="F146" s="202"/>
      <c r="G146" s="202"/>
      <c r="H146" s="202"/>
      <c r="I146" s="202"/>
      <c r="J146" s="203"/>
    </row>
    <row r="147" spans="1:10" ht="11.25">
      <c r="A147" s="122"/>
      <c r="B147" s="202"/>
      <c r="C147" s="202"/>
      <c r="D147" s="7"/>
      <c r="E147" s="7"/>
      <c r="F147" s="202"/>
      <c r="G147" s="202"/>
      <c r="H147" s="202"/>
      <c r="I147" s="202"/>
      <c r="J147" s="203"/>
    </row>
    <row r="148" spans="1:10" ht="11.25">
      <c r="A148" s="122"/>
      <c r="B148" s="202"/>
      <c r="C148" s="202"/>
      <c r="D148" s="7"/>
      <c r="E148" s="7"/>
      <c r="F148" s="202"/>
      <c r="G148" s="202"/>
      <c r="H148" s="202"/>
      <c r="I148" s="202"/>
      <c r="J148" s="203"/>
    </row>
    <row r="149" spans="1:10" ht="22.5" customHeight="1" thickBot="1">
      <c r="A149" s="144" t="s">
        <v>62</v>
      </c>
      <c r="B149" s="214"/>
      <c r="C149" s="215"/>
      <c r="D149" s="215"/>
      <c r="E149" s="215"/>
      <c r="F149" s="215"/>
      <c r="G149" s="215"/>
      <c r="H149" s="215"/>
      <c r="I149" s="215"/>
      <c r="J149" s="216"/>
    </row>
    <row r="150" spans="1:10" ht="12" thickBot="1">
      <c r="A150" s="118"/>
      <c r="B150" s="118"/>
      <c r="C150" s="118"/>
      <c r="D150" s="118"/>
      <c r="E150" s="118"/>
      <c r="F150" s="118"/>
      <c r="G150" s="118"/>
      <c r="H150" s="118"/>
      <c r="I150" s="118"/>
      <c r="J150" s="118"/>
    </row>
    <row r="151" spans="1:10" ht="11.25">
      <c r="A151" s="177" t="s">
        <v>31</v>
      </c>
      <c r="B151" s="178"/>
      <c r="C151" s="178"/>
      <c r="D151" s="178"/>
      <c r="E151" s="178"/>
      <c r="F151" s="178"/>
      <c r="G151" s="178"/>
      <c r="H151" s="178"/>
      <c r="I151" s="178"/>
      <c r="J151" s="179"/>
    </row>
    <row r="152" spans="1:10" ht="9.75" customHeight="1">
      <c r="A152" s="124" t="s">
        <v>37</v>
      </c>
      <c r="B152" s="112" t="s">
        <v>85</v>
      </c>
      <c r="C152" s="304" t="s">
        <v>38</v>
      </c>
      <c r="D152" s="304"/>
      <c r="E152" s="304"/>
      <c r="F152" s="304"/>
      <c r="G152" s="304" t="s">
        <v>78</v>
      </c>
      <c r="H152" s="304"/>
      <c r="I152" s="304"/>
      <c r="J152" s="125" t="s">
        <v>86</v>
      </c>
    </row>
    <row r="153" spans="1:12" ht="11.25">
      <c r="A153" s="126"/>
      <c r="B153" s="7"/>
      <c r="C153" s="251"/>
      <c r="D153" s="251"/>
      <c r="E153" s="251"/>
      <c r="F153" s="251"/>
      <c r="G153" s="251"/>
      <c r="H153" s="251"/>
      <c r="I153" s="251"/>
      <c r="J153" s="164"/>
      <c r="L153" s="123">
        <f>(SUM(D139:D148)+SUM(B153:B162)+SUM(I167:I176))*(-1)</f>
        <v>0</v>
      </c>
    </row>
    <row r="154" spans="1:10" ht="11.25">
      <c r="A154" s="122"/>
      <c r="B154" s="7"/>
      <c r="C154" s="251"/>
      <c r="D154" s="251"/>
      <c r="E154" s="251"/>
      <c r="F154" s="251"/>
      <c r="G154" s="251"/>
      <c r="H154" s="251"/>
      <c r="I154" s="251"/>
      <c r="J154" s="164"/>
    </row>
    <row r="155" spans="1:10" ht="11.25">
      <c r="A155" s="122"/>
      <c r="B155" s="7"/>
      <c r="C155" s="251"/>
      <c r="D155" s="251"/>
      <c r="E155" s="251"/>
      <c r="F155" s="251"/>
      <c r="G155" s="251"/>
      <c r="H155" s="251"/>
      <c r="I155" s="251"/>
      <c r="J155" s="164"/>
    </row>
    <row r="156" spans="1:10" ht="11.25">
      <c r="A156" s="122"/>
      <c r="B156" s="7"/>
      <c r="C156" s="251"/>
      <c r="D156" s="251"/>
      <c r="E156" s="251"/>
      <c r="F156" s="251"/>
      <c r="G156" s="251"/>
      <c r="H156" s="251"/>
      <c r="I156" s="251"/>
      <c r="J156" s="164"/>
    </row>
    <row r="157" spans="1:10" ht="11.25">
      <c r="A157" s="122"/>
      <c r="B157" s="7"/>
      <c r="C157" s="251"/>
      <c r="D157" s="251"/>
      <c r="E157" s="251"/>
      <c r="F157" s="251"/>
      <c r="G157" s="251"/>
      <c r="H157" s="251"/>
      <c r="I157" s="251"/>
      <c r="J157" s="165"/>
    </row>
    <row r="158" spans="1:10" ht="11.25">
      <c r="A158" s="122"/>
      <c r="B158" s="7"/>
      <c r="C158" s="251"/>
      <c r="D158" s="251"/>
      <c r="E158" s="251"/>
      <c r="F158" s="251"/>
      <c r="G158" s="251"/>
      <c r="H158" s="251"/>
      <c r="I158" s="251"/>
      <c r="J158" s="164"/>
    </row>
    <row r="159" spans="1:10" ht="11.25">
      <c r="A159" s="122"/>
      <c r="B159" s="7"/>
      <c r="C159" s="251"/>
      <c r="D159" s="251"/>
      <c r="E159" s="251"/>
      <c r="F159" s="251"/>
      <c r="G159" s="251"/>
      <c r="H159" s="251"/>
      <c r="I159" s="251"/>
      <c r="J159" s="164"/>
    </row>
    <row r="160" spans="1:10" ht="11.25">
      <c r="A160" s="122"/>
      <c r="B160" s="7"/>
      <c r="C160" s="251"/>
      <c r="D160" s="251"/>
      <c r="E160" s="251"/>
      <c r="F160" s="251"/>
      <c r="G160" s="251"/>
      <c r="H160" s="251"/>
      <c r="I160" s="251"/>
      <c r="J160" s="164"/>
    </row>
    <row r="161" spans="1:10" ht="11.25">
      <c r="A161" s="122"/>
      <c r="B161" s="7"/>
      <c r="C161" s="251"/>
      <c r="D161" s="251"/>
      <c r="E161" s="251"/>
      <c r="F161" s="251"/>
      <c r="G161" s="251"/>
      <c r="H161" s="251"/>
      <c r="I161" s="251"/>
      <c r="J161" s="164"/>
    </row>
    <row r="162" spans="1:10" ht="11.25">
      <c r="A162" s="122"/>
      <c r="B162" s="7"/>
      <c r="C162" s="251"/>
      <c r="D162" s="251"/>
      <c r="E162" s="251"/>
      <c r="F162" s="251"/>
      <c r="G162" s="251"/>
      <c r="H162" s="251"/>
      <c r="I162" s="251"/>
      <c r="J162" s="164"/>
    </row>
    <row r="163" spans="1:10" ht="22.5" customHeight="1" thickBot="1">
      <c r="A163" s="144" t="s">
        <v>63</v>
      </c>
      <c r="B163" s="214"/>
      <c r="C163" s="215"/>
      <c r="D163" s="215"/>
      <c r="E163" s="215"/>
      <c r="F163" s="215"/>
      <c r="G163" s="215"/>
      <c r="H163" s="215"/>
      <c r="I163" s="215"/>
      <c r="J163" s="216"/>
    </row>
    <row r="164" spans="1:11" ht="12" thickBot="1">
      <c r="A164" s="3"/>
      <c r="B164" s="2"/>
      <c r="C164" s="4"/>
      <c r="D164" s="1"/>
      <c r="E164" s="2"/>
      <c r="F164" s="2"/>
      <c r="G164" s="2"/>
      <c r="H164" s="2"/>
      <c r="I164" s="2"/>
      <c r="J164" s="2"/>
      <c r="K164" s="127"/>
    </row>
    <row r="165" spans="1:10" s="12" customFormat="1" ht="11.25">
      <c r="A165" s="177" t="s">
        <v>42</v>
      </c>
      <c r="B165" s="178"/>
      <c r="C165" s="178"/>
      <c r="D165" s="178"/>
      <c r="E165" s="178"/>
      <c r="F165" s="178"/>
      <c r="G165" s="178"/>
      <c r="H165" s="178"/>
      <c r="I165" s="178"/>
      <c r="J165" s="179"/>
    </row>
    <row r="166" spans="1:10" ht="11.25">
      <c r="A166" s="305" t="s">
        <v>32</v>
      </c>
      <c r="B166" s="304"/>
      <c r="C166" s="304" t="s">
        <v>39</v>
      </c>
      <c r="D166" s="304"/>
      <c r="E166" s="304"/>
      <c r="F166" s="304" t="s">
        <v>40</v>
      </c>
      <c r="G166" s="304"/>
      <c r="H166" s="304"/>
      <c r="I166" s="112" t="s">
        <v>33</v>
      </c>
      <c r="J166" s="125" t="s">
        <v>41</v>
      </c>
    </row>
    <row r="167" spans="1:12" ht="11.25">
      <c r="A167" s="248"/>
      <c r="B167" s="249"/>
      <c r="C167" s="249"/>
      <c r="D167" s="249"/>
      <c r="E167" s="249"/>
      <c r="F167" s="249"/>
      <c r="G167" s="249"/>
      <c r="H167" s="249"/>
      <c r="I167" s="7"/>
      <c r="J167" s="128"/>
      <c r="L167" s="129">
        <f>(SUM(D139:D148)+SUM(B153:B162)+SUM(I167:I176))*(-1)</f>
        <v>0</v>
      </c>
    </row>
    <row r="168" spans="1:10" ht="11.25">
      <c r="A168" s="248"/>
      <c r="B168" s="249"/>
      <c r="C168" s="249"/>
      <c r="D168" s="249"/>
      <c r="E168" s="249"/>
      <c r="F168" s="249"/>
      <c r="G168" s="249"/>
      <c r="H168" s="249"/>
      <c r="I168" s="7"/>
      <c r="J168" s="128"/>
    </row>
    <row r="169" spans="1:10" ht="11.25">
      <c r="A169" s="248"/>
      <c r="B169" s="249"/>
      <c r="C169" s="249"/>
      <c r="D169" s="249"/>
      <c r="E169" s="249"/>
      <c r="F169" s="249"/>
      <c r="G169" s="249"/>
      <c r="H169" s="249"/>
      <c r="I169" s="7"/>
      <c r="J169" s="128"/>
    </row>
    <row r="170" spans="1:10" ht="11.25">
      <c r="A170" s="248"/>
      <c r="B170" s="249"/>
      <c r="C170" s="249"/>
      <c r="D170" s="249"/>
      <c r="E170" s="249"/>
      <c r="F170" s="249"/>
      <c r="G170" s="249"/>
      <c r="H170" s="249"/>
      <c r="I170" s="7"/>
      <c r="J170" s="128"/>
    </row>
    <row r="171" spans="1:10" ht="11.25">
      <c r="A171" s="248"/>
      <c r="B171" s="249"/>
      <c r="C171" s="249"/>
      <c r="D171" s="249"/>
      <c r="E171" s="249"/>
      <c r="F171" s="249"/>
      <c r="G171" s="249"/>
      <c r="H171" s="249"/>
      <c r="I171" s="7"/>
      <c r="J171" s="128"/>
    </row>
    <row r="172" spans="1:10" ht="11.25">
      <c r="A172" s="248"/>
      <c r="B172" s="249"/>
      <c r="C172" s="249"/>
      <c r="D172" s="249"/>
      <c r="E172" s="249"/>
      <c r="F172" s="249"/>
      <c r="G172" s="249"/>
      <c r="H172" s="249"/>
      <c r="I172" s="7"/>
      <c r="J172" s="128"/>
    </row>
    <row r="173" spans="1:10" ht="11.25">
      <c r="A173" s="248"/>
      <c r="B173" s="249"/>
      <c r="C173" s="249"/>
      <c r="D173" s="249"/>
      <c r="E173" s="249"/>
      <c r="F173" s="249"/>
      <c r="G173" s="249"/>
      <c r="H173" s="249"/>
      <c r="I173" s="7"/>
      <c r="J173" s="128"/>
    </row>
    <row r="174" spans="1:10" ht="11.25">
      <c r="A174" s="248"/>
      <c r="B174" s="249"/>
      <c r="C174" s="249"/>
      <c r="D174" s="249"/>
      <c r="E174" s="249"/>
      <c r="F174" s="249"/>
      <c r="G174" s="249"/>
      <c r="H174" s="249"/>
      <c r="I174" s="7"/>
      <c r="J174" s="128"/>
    </row>
    <row r="175" spans="1:10" ht="11.25">
      <c r="A175" s="248"/>
      <c r="B175" s="249"/>
      <c r="C175" s="249"/>
      <c r="D175" s="249"/>
      <c r="E175" s="249"/>
      <c r="F175" s="249"/>
      <c r="G175" s="249"/>
      <c r="H175" s="249"/>
      <c r="I175" s="7"/>
      <c r="J175" s="128"/>
    </row>
    <row r="176" spans="1:10" ht="11.25">
      <c r="A176" s="250"/>
      <c r="B176" s="251"/>
      <c r="C176" s="251"/>
      <c r="D176" s="251"/>
      <c r="E176" s="251"/>
      <c r="F176" s="251"/>
      <c r="G176" s="251"/>
      <c r="H176" s="251"/>
      <c r="I176" s="7"/>
      <c r="J176" s="128"/>
    </row>
    <row r="177" spans="1:10" ht="22.5" customHeight="1" thickBot="1">
      <c r="A177" s="144" t="s">
        <v>64</v>
      </c>
      <c r="B177" s="214"/>
      <c r="C177" s="215"/>
      <c r="D177" s="215"/>
      <c r="E177" s="215"/>
      <c r="F177" s="215"/>
      <c r="G177" s="215"/>
      <c r="H177" s="215"/>
      <c r="I177" s="215"/>
      <c r="J177" s="216"/>
    </row>
    <row r="178" spans="1:11" ht="12" thickBot="1">
      <c r="A178" s="3"/>
      <c r="B178" s="2"/>
      <c r="C178" s="4"/>
      <c r="D178" s="1"/>
      <c r="E178" s="2"/>
      <c r="F178" s="2"/>
      <c r="G178" s="2"/>
      <c r="H178" s="2"/>
      <c r="I178" s="2"/>
      <c r="J178" s="2"/>
      <c r="K178" s="127"/>
    </row>
    <row r="179" spans="1:10" s="12" customFormat="1" ht="11.25">
      <c r="A179" s="177" t="s">
        <v>138</v>
      </c>
      <c r="B179" s="263"/>
      <c r="C179" s="263"/>
      <c r="D179" s="263"/>
      <c r="E179" s="263"/>
      <c r="F179" s="263"/>
      <c r="G179" s="263"/>
      <c r="H179" s="263"/>
      <c r="I179" s="263"/>
      <c r="J179" s="264"/>
    </row>
    <row r="180" spans="1:10" ht="11.25">
      <c r="A180" s="130" t="s">
        <v>43</v>
      </c>
      <c r="B180" s="112" t="s">
        <v>87</v>
      </c>
      <c r="C180" s="112" t="s">
        <v>90</v>
      </c>
      <c r="D180" s="218" t="s">
        <v>44</v>
      </c>
      <c r="E180" s="218"/>
      <c r="F180" s="218" t="s">
        <v>139</v>
      </c>
      <c r="G180" s="218"/>
      <c r="H180" s="218" t="s">
        <v>93</v>
      </c>
      <c r="I180" s="218"/>
      <c r="J180" s="187"/>
    </row>
    <row r="181" spans="1:10" ht="11.25">
      <c r="A181" s="131"/>
      <c r="B181" s="7"/>
      <c r="C181" s="132"/>
      <c r="D181" s="202"/>
      <c r="E181" s="202"/>
      <c r="F181" s="202"/>
      <c r="G181" s="202"/>
      <c r="H181" s="202"/>
      <c r="I181" s="202"/>
      <c r="J181" s="203"/>
    </row>
    <row r="182" spans="1:10" ht="11.25">
      <c r="A182" s="131"/>
      <c r="B182" s="7"/>
      <c r="C182" s="132"/>
      <c r="D182" s="202"/>
      <c r="E182" s="202"/>
      <c r="F182" s="202"/>
      <c r="G182" s="202"/>
      <c r="H182" s="202"/>
      <c r="I182" s="202"/>
      <c r="J182" s="203"/>
    </row>
    <row r="183" spans="1:10" ht="11.25">
      <c r="A183" s="131"/>
      <c r="B183" s="7"/>
      <c r="C183" s="132"/>
      <c r="D183" s="202"/>
      <c r="E183" s="202"/>
      <c r="F183" s="202"/>
      <c r="G183" s="202"/>
      <c r="H183" s="202"/>
      <c r="I183" s="202"/>
      <c r="J183" s="203"/>
    </row>
    <row r="184" spans="1:10" ht="11.25">
      <c r="A184" s="131"/>
      <c r="B184" s="7"/>
      <c r="C184" s="132"/>
      <c r="D184" s="202"/>
      <c r="E184" s="202"/>
      <c r="F184" s="202"/>
      <c r="G184" s="202"/>
      <c r="H184" s="202"/>
      <c r="I184" s="202"/>
      <c r="J184" s="203"/>
    </row>
    <row r="185" spans="1:10" ht="11.25">
      <c r="A185" s="131"/>
      <c r="B185" s="7"/>
      <c r="C185" s="132"/>
      <c r="D185" s="202"/>
      <c r="E185" s="202"/>
      <c r="F185" s="202"/>
      <c r="G185" s="202"/>
      <c r="H185" s="202"/>
      <c r="I185" s="202"/>
      <c r="J185" s="203"/>
    </row>
    <row r="186" spans="1:10" ht="11.25">
      <c r="A186" s="131"/>
      <c r="B186" s="7"/>
      <c r="C186" s="132"/>
      <c r="D186" s="202"/>
      <c r="E186" s="202"/>
      <c r="F186" s="202"/>
      <c r="G186" s="202"/>
      <c r="H186" s="202"/>
      <c r="I186" s="202"/>
      <c r="J186" s="203"/>
    </row>
    <row r="187" spans="1:10" ht="11.25">
      <c r="A187" s="131"/>
      <c r="B187" s="7"/>
      <c r="C187" s="7"/>
      <c r="D187" s="202"/>
      <c r="E187" s="202"/>
      <c r="F187" s="202"/>
      <c r="G187" s="202"/>
      <c r="H187" s="202"/>
      <c r="I187" s="202"/>
      <c r="J187" s="203"/>
    </row>
    <row r="188" spans="1:10" ht="11.25">
      <c r="A188" s="131"/>
      <c r="B188" s="7"/>
      <c r="C188" s="7"/>
      <c r="D188" s="202"/>
      <c r="E188" s="202"/>
      <c r="F188" s="202"/>
      <c r="G188" s="202"/>
      <c r="H188" s="202"/>
      <c r="I188" s="202"/>
      <c r="J188" s="203"/>
    </row>
    <row r="189" spans="1:10" ht="11.25">
      <c r="A189" s="131"/>
      <c r="B189" s="7"/>
      <c r="C189" s="7"/>
      <c r="D189" s="202"/>
      <c r="E189" s="202"/>
      <c r="F189" s="202"/>
      <c r="G189" s="202"/>
      <c r="H189" s="202"/>
      <c r="I189" s="202"/>
      <c r="J189" s="203"/>
    </row>
    <row r="190" spans="1:10" ht="11.25">
      <c r="A190" s="131"/>
      <c r="B190" s="7"/>
      <c r="C190" s="7"/>
      <c r="D190" s="202"/>
      <c r="E190" s="202"/>
      <c r="F190" s="202"/>
      <c r="G190" s="202"/>
      <c r="H190" s="202"/>
      <c r="I190" s="202"/>
      <c r="J190" s="203"/>
    </row>
    <row r="191" spans="1:10" ht="11.25">
      <c r="A191" s="11" t="s">
        <v>135</v>
      </c>
      <c r="B191" s="9">
        <f>SUM(B181:B190)</f>
        <v>0</v>
      </c>
      <c r="C191" s="6">
        <f>SUM(C181:C190)</f>
        <v>0</v>
      </c>
      <c r="D191" s="188"/>
      <c r="E191" s="188"/>
      <c r="F191" s="188"/>
      <c r="G191" s="188"/>
      <c r="H191" s="188"/>
      <c r="I191" s="188"/>
      <c r="J191" s="189"/>
    </row>
    <row r="192" spans="1:10" ht="22.5" customHeight="1" thickBot="1">
      <c r="A192" s="144" t="s">
        <v>65</v>
      </c>
      <c r="B192" s="214"/>
      <c r="C192" s="215"/>
      <c r="D192" s="215"/>
      <c r="E192" s="215"/>
      <c r="F192" s="215"/>
      <c r="G192" s="215"/>
      <c r="H192" s="215"/>
      <c r="I192" s="215"/>
      <c r="J192" s="216"/>
    </row>
    <row r="193" spans="1:11" ht="12" thickBot="1">
      <c r="A193" s="3"/>
      <c r="B193" s="2"/>
      <c r="C193" s="4"/>
      <c r="D193" s="1"/>
      <c r="E193" s="2"/>
      <c r="F193" s="2"/>
      <c r="G193" s="2"/>
      <c r="H193" s="2"/>
      <c r="I193" s="2"/>
      <c r="J193" s="2"/>
      <c r="K193" s="127"/>
    </row>
    <row r="194" spans="1:10" s="12" customFormat="1" ht="11.25">
      <c r="A194" s="177" t="s">
        <v>0</v>
      </c>
      <c r="B194" s="263"/>
      <c r="C194" s="263"/>
      <c r="D194" s="263"/>
      <c r="E194" s="263"/>
      <c r="F194" s="263"/>
      <c r="G194" s="263"/>
      <c r="H194" s="263"/>
      <c r="I194" s="263"/>
      <c r="J194" s="264"/>
    </row>
    <row r="195" spans="1:10" ht="11.25">
      <c r="A195" s="130" t="s">
        <v>43</v>
      </c>
      <c r="B195" s="112" t="s">
        <v>87</v>
      </c>
      <c r="C195" s="112" t="s">
        <v>90</v>
      </c>
      <c r="D195" s="218" t="s">
        <v>44</v>
      </c>
      <c r="E195" s="218"/>
      <c r="F195" s="218" t="s">
        <v>139</v>
      </c>
      <c r="G195" s="218"/>
      <c r="H195" s="218" t="s">
        <v>93</v>
      </c>
      <c r="I195" s="218"/>
      <c r="J195" s="187"/>
    </row>
    <row r="196" spans="1:10" ht="11.25">
      <c r="A196" s="131"/>
      <c r="B196" s="7"/>
      <c r="C196" s="7"/>
      <c r="D196" s="202"/>
      <c r="E196" s="202"/>
      <c r="F196" s="202"/>
      <c r="G196" s="202"/>
      <c r="H196" s="202"/>
      <c r="I196" s="202"/>
      <c r="J196" s="203"/>
    </row>
    <row r="197" spans="1:10" ht="11.25">
      <c r="A197" s="131"/>
      <c r="B197" s="7"/>
      <c r="C197" s="7"/>
      <c r="D197" s="202"/>
      <c r="E197" s="202"/>
      <c r="F197" s="202"/>
      <c r="G197" s="202"/>
      <c r="H197" s="202"/>
      <c r="I197" s="202"/>
      <c r="J197" s="203"/>
    </row>
    <row r="198" spans="1:10" ht="11.25">
      <c r="A198" s="131"/>
      <c r="B198" s="7"/>
      <c r="C198" s="7"/>
      <c r="D198" s="202"/>
      <c r="E198" s="202"/>
      <c r="F198" s="202"/>
      <c r="G198" s="202"/>
      <c r="H198" s="202"/>
      <c r="I198" s="202"/>
      <c r="J198" s="203"/>
    </row>
    <row r="199" spans="1:10" ht="11.25">
      <c r="A199" s="131"/>
      <c r="B199" s="7"/>
      <c r="C199" s="7"/>
      <c r="D199" s="202"/>
      <c r="E199" s="202"/>
      <c r="F199" s="202"/>
      <c r="G199" s="202"/>
      <c r="H199" s="202"/>
      <c r="I199" s="202"/>
      <c r="J199" s="203"/>
    </row>
    <row r="200" spans="1:10" ht="11.25">
      <c r="A200" s="131"/>
      <c r="B200" s="7"/>
      <c r="C200" s="7"/>
      <c r="D200" s="202"/>
      <c r="E200" s="202"/>
      <c r="F200" s="202"/>
      <c r="G200" s="202"/>
      <c r="H200" s="202"/>
      <c r="I200" s="202"/>
      <c r="J200" s="203"/>
    </row>
    <row r="201" spans="1:10" ht="11.25">
      <c r="A201" s="131"/>
      <c r="B201" s="7"/>
      <c r="C201" s="7"/>
      <c r="D201" s="202"/>
      <c r="E201" s="202"/>
      <c r="F201" s="202"/>
      <c r="G201" s="202"/>
      <c r="H201" s="202"/>
      <c r="I201" s="202"/>
      <c r="J201" s="203"/>
    </row>
    <row r="202" spans="1:10" ht="11.25">
      <c r="A202" s="131"/>
      <c r="B202" s="7"/>
      <c r="C202" s="7"/>
      <c r="D202" s="202"/>
      <c r="E202" s="202"/>
      <c r="F202" s="202"/>
      <c r="G202" s="202"/>
      <c r="H202" s="202"/>
      <c r="I202" s="202"/>
      <c r="J202" s="203"/>
    </row>
    <row r="203" spans="1:10" ht="11.25">
      <c r="A203" s="131"/>
      <c r="B203" s="7"/>
      <c r="C203" s="7"/>
      <c r="D203" s="202"/>
      <c r="E203" s="202"/>
      <c r="F203" s="202"/>
      <c r="G203" s="202"/>
      <c r="H203" s="202"/>
      <c r="I203" s="202"/>
      <c r="J203" s="203"/>
    </row>
    <row r="204" spans="1:10" ht="11.25">
      <c r="A204" s="131"/>
      <c r="B204" s="7"/>
      <c r="C204" s="7"/>
      <c r="D204" s="202"/>
      <c r="E204" s="202"/>
      <c r="F204" s="202"/>
      <c r="G204" s="202"/>
      <c r="H204" s="202"/>
      <c r="I204" s="202"/>
      <c r="J204" s="203"/>
    </row>
    <row r="205" spans="1:10" ht="11.25">
      <c r="A205" s="131"/>
      <c r="B205" s="7"/>
      <c r="C205" s="7"/>
      <c r="D205" s="202"/>
      <c r="E205" s="202"/>
      <c r="F205" s="202"/>
      <c r="G205" s="202"/>
      <c r="H205" s="202"/>
      <c r="I205" s="202"/>
      <c r="J205" s="203"/>
    </row>
    <row r="206" spans="1:10" ht="11.25">
      <c r="A206" s="11" t="s">
        <v>135</v>
      </c>
      <c r="B206" s="9">
        <f>SUM(B196:B205)</f>
        <v>0</v>
      </c>
      <c r="C206" s="6">
        <f>SUM(C196:C205)</f>
        <v>0</v>
      </c>
      <c r="D206" s="188"/>
      <c r="E206" s="188"/>
      <c r="F206" s="188"/>
      <c r="G206" s="188"/>
      <c r="H206" s="188"/>
      <c r="I206" s="188"/>
      <c r="J206" s="189"/>
    </row>
    <row r="207" spans="1:10" ht="22.5" customHeight="1" thickBot="1">
      <c r="A207" s="144" t="s">
        <v>66</v>
      </c>
      <c r="B207" s="214"/>
      <c r="C207" s="215"/>
      <c r="D207" s="215"/>
      <c r="E207" s="215"/>
      <c r="F207" s="215"/>
      <c r="G207" s="215"/>
      <c r="H207" s="215"/>
      <c r="I207" s="215"/>
      <c r="J207" s="216"/>
    </row>
    <row r="208" spans="1:10" ht="12" thickBot="1">
      <c r="A208" s="3"/>
      <c r="B208" s="2"/>
      <c r="C208" s="4"/>
      <c r="D208" s="1"/>
      <c r="E208" s="2"/>
      <c r="F208" s="2"/>
      <c r="G208" s="2"/>
      <c r="H208" s="2"/>
      <c r="I208" s="2"/>
      <c r="J208" s="2"/>
    </row>
    <row r="209" spans="1:10" s="12" customFormat="1" ht="11.25">
      <c r="A209" s="177" t="s">
        <v>1</v>
      </c>
      <c r="B209" s="263"/>
      <c r="C209" s="263"/>
      <c r="D209" s="263"/>
      <c r="E209" s="263"/>
      <c r="F209" s="263"/>
      <c r="G209" s="263"/>
      <c r="H209" s="263"/>
      <c r="I209" s="263"/>
      <c r="J209" s="264"/>
    </row>
    <row r="210" spans="1:10" ht="11.25">
      <c r="A210" s="130" t="s">
        <v>43</v>
      </c>
      <c r="B210" s="112" t="s">
        <v>87</v>
      </c>
      <c r="C210" s="112" t="s">
        <v>90</v>
      </c>
      <c r="D210" s="218" t="s">
        <v>44</v>
      </c>
      <c r="E210" s="218"/>
      <c r="F210" s="218" t="s">
        <v>139</v>
      </c>
      <c r="G210" s="218"/>
      <c r="H210" s="218" t="s">
        <v>93</v>
      </c>
      <c r="I210" s="218"/>
      <c r="J210" s="187"/>
    </row>
    <row r="211" spans="1:10" ht="11.25">
      <c r="A211" s="131"/>
      <c r="B211" s="7"/>
      <c r="C211" s="7"/>
      <c r="D211" s="202"/>
      <c r="E211" s="202"/>
      <c r="F211" s="202"/>
      <c r="G211" s="202"/>
      <c r="H211" s="202"/>
      <c r="I211" s="202"/>
      <c r="J211" s="203"/>
    </row>
    <row r="212" spans="1:10" ht="11.25">
      <c r="A212" s="131"/>
      <c r="B212" s="7"/>
      <c r="C212" s="7"/>
      <c r="D212" s="202"/>
      <c r="E212" s="202"/>
      <c r="F212" s="202"/>
      <c r="G212" s="202"/>
      <c r="H212" s="202"/>
      <c r="I212" s="202"/>
      <c r="J212" s="203"/>
    </row>
    <row r="213" spans="1:10" ht="11.25">
      <c r="A213" s="131"/>
      <c r="B213" s="7"/>
      <c r="C213" s="7"/>
      <c r="D213" s="202"/>
      <c r="E213" s="202"/>
      <c r="F213" s="202"/>
      <c r="G213" s="202"/>
      <c r="H213" s="202"/>
      <c r="I213" s="202"/>
      <c r="J213" s="203"/>
    </row>
    <row r="214" spans="1:10" ht="11.25">
      <c r="A214" s="131"/>
      <c r="B214" s="7"/>
      <c r="C214" s="7"/>
      <c r="D214" s="202"/>
      <c r="E214" s="202"/>
      <c r="F214" s="202"/>
      <c r="G214" s="202"/>
      <c r="H214" s="202"/>
      <c r="I214" s="202"/>
      <c r="J214" s="203"/>
    </row>
    <row r="215" spans="1:10" ht="11.25">
      <c r="A215" s="131"/>
      <c r="B215" s="7"/>
      <c r="C215" s="7"/>
      <c r="D215" s="202"/>
      <c r="E215" s="202"/>
      <c r="F215" s="202"/>
      <c r="G215" s="202"/>
      <c r="H215" s="202"/>
      <c r="I215" s="202"/>
      <c r="J215" s="203"/>
    </row>
    <row r="216" spans="1:10" ht="11.25">
      <c r="A216" s="131"/>
      <c r="B216" s="7"/>
      <c r="C216" s="7"/>
      <c r="D216" s="202"/>
      <c r="E216" s="202"/>
      <c r="F216" s="202"/>
      <c r="G216" s="202"/>
      <c r="H216" s="202"/>
      <c r="I216" s="202"/>
      <c r="J216" s="203"/>
    </row>
    <row r="217" spans="1:10" ht="11.25">
      <c r="A217" s="131"/>
      <c r="B217" s="7"/>
      <c r="C217" s="7"/>
      <c r="D217" s="202"/>
      <c r="E217" s="202"/>
      <c r="F217" s="202"/>
      <c r="G217" s="202"/>
      <c r="H217" s="202"/>
      <c r="I217" s="202"/>
      <c r="J217" s="203"/>
    </row>
    <row r="218" spans="1:10" ht="11.25">
      <c r="A218" s="131"/>
      <c r="B218" s="7"/>
      <c r="C218" s="7"/>
      <c r="D218" s="202"/>
      <c r="E218" s="202"/>
      <c r="F218" s="202"/>
      <c r="G218" s="202"/>
      <c r="H218" s="202"/>
      <c r="I218" s="202"/>
      <c r="J218" s="203"/>
    </row>
    <row r="219" spans="1:10" ht="11.25">
      <c r="A219" s="131"/>
      <c r="B219" s="7"/>
      <c r="C219" s="7"/>
      <c r="D219" s="202"/>
      <c r="E219" s="202"/>
      <c r="F219" s="202"/>
      <c r="G219" s="202"/>
      <c r="H219" s="202"/>
      <c r="I219" s="202"/>
      <c r="J219" s="203"/>
    </row>
    <row r="220" spans="1:10" ht="11.25">
      <c r="A220" s="131"/>
      <c r="B220" s="7"/>
      <c r="C220" s="7"/>
      <c r="D220" s="202"/>
      <c r="E220" s="202"/>
      <c r="F220" s="202"/>
      <c r="G220" s="202"/>
      <c r="H220" s="202"/>
      <c r="I220" s="202"/>
      <c r="J220" s="203"/>
    </row>
    <row r="221" spans="1:10" ht="11.25">
      <c r="A221" s="11" t="s">
        <v>135</v>
      </c>
      <c r="B221" s="9">
        <f>SUM(B211:B220)</f>
        <v>0</v>
      </c>
      <c r="C221" s="6">
        <f>SUM(C211:C220)</f>
        <v>0</v>
      </c>
      <c r="D221" s="188"/>
      <c r="E221" s="188"/>
      <c r="F221" s="188"/>
      <c r="G221" s="188"/>
      <c r="H221" s="188"/>
      <c r="I221" s="188"/>
      <c r="J221" s="189"/>
    </row>
    <row r="222" spans="1:10" ht="22.5" customHeight="1" thickBot="1">
      <c r="A222" s="144" t="s">
        <v>67</v>
      </c>
      <c r="B222" s="214"/>
      <c r="C222" s="215"/>
      <c r="D222" s="215"/>
      <c r="E222" s="215"/>
      <c r="F222" s="215"/>
      <c r="G222" s="215"/>
      <c r="H222" s="215"/>
      <c r="I222" s="215"/>
      <c r="J222" s="216"/>
    </row>
    <row r="223" spans="1:10" ht="12" thickBot="1">
      <c r="A223" s="3"/>
      <c r="B223" s="2"/>
      <c r="C223" s="4"/>
      <c r="D223" s="1"/>
      <c r="E223" s="2"/>
      <c r="F223" s="2"/>
      <c r="G223" s="2"/>
      <c r="H223" s="2"/>
      <c r="I223" s="2"/>
      <c r="J223" s="2"/>
    </row>
    <row r="224" spans="1:10" s="133" customFormat="1" ht="11.25">
      <c r="A224" s="190" t="s">
        <v>8</v>
      </c>
      <c r="B224" s="191"/>
      <c r="C224" s="191"/>
      <c r="D224" s="191"/>
      <c r="E224" s="191"/>
      <c r="F224" s="191"/>
      <c r="G224" s="191"/>
      <c r="H224" s="191"/>
      <c r="I224" s="191"/>
      <c r="J224" s="184"/>
    </row>
    <row r="225" spans="1:10" s="133" customFormat="1" ht="11.25">
      <c r="A225" s="185"/>
      <c r="B225" s="180"/>
      <c r="C225" s="180"/>
      <c r="D225" s="180"/>
      <c r="E225" s="180"/>
      <c r="F225" s="180"/>
      <c r="G225" s="180"/>
      <c r="H225" s="180"/>
      <c r="I225" s="180"/>
      <c r="J225" s="181"/>
    </row>
    <row r="226" spans="1:15" s="133" customFormat="1" ht="12" thickBot="1">
      <c r="A226" s="182"/>
      <c r="B226" s="183"/>
      <c r="C226" s="183"/>
      <c r="D226" s="183"/>
      <c r="E226" s="183"/>
      <c r="F226" s="183"/>
      <c r="G226" s="183"/>
      <c r="H226" s="183"/>
      <c r="I226" s="183"/>
      <c r="J226" s="176"/>
      <c r="K226"/>
      <c r="L226"/>
      <c r="M226"/>
      <c r="N226"/>
      <c r="O226"/>
    </row>
    <row r="227" spans="1:15" s="133" customFormat="1" ht="11.25">
      <c r="A227" s="130" t="s">
        <v>56</v>
      </c>
      <c r="B227" s="21" t="s">
        <v>57</v>
      </c>
      <c r="C227" s="211" t="s">
        <v>7</v>
      </c>
      <c r="D227" s="212"/>
      <c r="E227" s="212"/>
      <c r="F227" s="212"/>
      <c r="G227" s="212"/>
      <c r="H227" s="213"/>
      <c r="I227" s="21" t="s">
        <v>59</v>
      </c>
      <c r="J227" s="22" t="s">
        <v>58</v>
      </c>
      <c r="K227"/>
      <c r="L227"/>
      <c r="M227"/>
      <c r="N227"/>
      <c r="O227"/>
    </row>
    <row r="228" spans="1:15" s="133" customFormat="1" ht="11.25">
      <c r="A228" s="134"/>
      <c r="B228" s="135"/>
      <c r="C228" s="205"/>
      <c r="D228" s="206"/>
      <c r="E228" s="206"/>
      <c r="F228" s="206"/>
      <c r="G228" s="206"/>
      <c r="H228" s="206"/>
      <c r="I228" s="116">
        <f>(J228)-(SUM(D232:E261))</f>
        <v>0</v>
      </c>
      <c r="J228" s="117">
        <v>0</v>
      </c>
      <c r="K228"/>
      <c r="L228"/>
      <c r="M228"/>
      <c r="N228"/>
      <c r="O228"/>
    </row>
    <row r="229" spans="1:15" s="133" customFormat="1" ht="11.25">
      <c r="A229" s="130" t="s">
        <v>60</v>
      </c>
      <c r="B229" s="205"/>
      <c r="C229" s="206"/>
      <c r="D229" s="206"/>
      <c r="E229" s="206"/>
      <c r="F229" s="206"/>
      <c r="G229" s="206"/>
      <c r="H229" s="206"/>
      <c r="I229" s="21" t="s">
        <v>72</v>
      </c>
      <c r="J229" s="22" t="s">
        <v>71</v>
      </c>
      <c r="K229"/>
      <c r="L229"/>
      <c r="M229"/>
      <c r="N229"/>
      <c r="O229"/>
    </row>
    <row r="230" spans="1:15" s="133" customFormat="1" ht="11.25">
      <c r="A230" s="130" t="s">
        <v>69</v>
      </c>
      <c r="B230" s="206"/>
      <c r="C230" s="206"/>
      <c r="D230" s="206"/>
      <c r="E230" s="206"/>
      <c r="F230" s="206"/>
      <c r="G230" s="206"/>
      <c r="H230" s="206"/>
      <c r="I230" s="137"/>
      <c r="J230" s="138"/>
      <c r="K230"/>
      <c r="L230"/>
      <c r="M230"/>
      <c r="N230"/>
      <c r="O230"/>
    </row>
    <row r="231" spans="1:15" s="139" customFormat="1" ht="21.75" customHeight="1">
      <c r="A231" s="207" t="s">
        <v>92</v>
      </c>
      <c r="B231" s="208"/>
      <c r="C231" s="186" t="s">
        <v>70</v>
      </c>
      <c r="D231" s="192" t="s">
        <v>68</v>
      </c>
      <c r="E231" s="186" t="s">
        <v>88</v>
      </c>
      <c r="F231" s="209" t="s">
        <v>75</v>
      </c>
      <c r="G231" s="209"/>
      <c r="H231" s="209"/>
      <c r="I231" s="209"/>
      <c r="J231" s="210"/>
      <c r="K231"/>
      <c r="L231"/>
      <c r="M231"/>
      <c r="N231"/>
      <c r="O231"/>
    </row>
    <row r="232" spans="1:15" s="133" customFormat="1" ht="11.25">
      <c r="A232" s="200"/>
      <c r="B232" s="201"/>
      <c r="C232" s="136"/>
      <c r="D232" s="136"/>
      <c r="E232" s="136"/>
      <c r="F232" s="204"/>
      <c r="G232" s="202"/>
      <c r="H232" s="202"/>
      <c r="I232" s="202"/>
      <c r="J232" s="203"/>
      <c r="K232" s="140"/>
      <c r="L232" s="15"/>
      <c r="M232" s="15"/>
      <c r="N232" s="15"/>
      <c r="O232" s="15"/>
    </row>
    <row r="233" spans="1:15" s="133" customFormat="1" ht="11.25">
      <c r="A233" s="200"/>
      <c r="B233" s="201"/>
      <c r="C233" s="136"/>
      <c r="D233" s="136"/>
      <c r="E233" s="136"/>
      <c r="F233" s="202"/>
      <c r="G233" s="202"/>
      <c r="H233" s="202"/>
      <c r="I233" s="202"/>
      <c r="J233" s="203"/>
      <c r="K233" s="140"/>
      <c r="L233" s="15"/>
      <c r="M233" s="15"/>
      <c r="N233" s="15"/>
      <c r="O233" s="15"/>
    </row>
    <row r="234" spans="1:15" s="133" customFormat="1" ht="11.25">
      <c r="A234" s="200"/>
      <c r="B234" s="201"/>
      <c r="C234" s="136"/>
      <c r="D234" s="136"/>
      <c r="E234" s="136"/>
      <c r="F234" s="202"/>
      <c r="G234" s="202"/>
      <c r="H234" s="202"/>
      <c r="I234" s="202"/>
      <c r="J234" s="203"/>
      <c r="K234" s="140"/>
      <c r="L234" s="15"/>
      <c r="M234" s="15"/>
      <c r="N234" s="15"/>
      <c r="O234" s="15"/>
    </row>
    <row r="235" spans="1:15" s="133" customFormat="1" ht="11.25">
      <c r="A235" s="200"/>
      <c r="B235" s="201"/>
      <c r="C235" s="136"/>
      <c r="D235" s="136"/>
      <c r="E235" s="136"/>
      <c r="F235" s="202"/>
      <c r="G235" s="202"/>
      <c r="H235" s="202"/>
      <c r="I235" s="202"/>
      <c r="J235" s="203"/>
      <c r="K235" s="140"/>
      <c r="L235" s="15"/>
      <c r="M235" s="15"/>
      <c r="N235" s="15"/>
      <c r="O235" s="15"/>
    </row>
    <row r="236" spans="1:15" s="133" customFormat="1" ht="11.25">
      <c r="A236" s="200"/>
      <c r="B236" s="201"/>
      <c r="C236" s="136"/>
      <c r="D236" s="136"/>
      <c r="E236" s="136"/>
      <c r="F236" s="202"/>
      <c r="G236" s="202"/>
      <c r="H236" s="202"/>
      <c r="I236" s="202"/>
      <c r="J236" s="203"/>
      <c r="K236" s="140"/>
      <c r="L236" s="15"/>
      <c r="M236" s="15"/>
      <c r="N236" s="15"/>
      <c r="O236" s="15"/>
    </row>
    <row r="237" spans="1:15" s="133" customFormat="1" ht="11.25">
      <c r="A237" s="200"/>
      <c r="B237" s="201"/>
      <c r="C237" s="136"/>
      <c r="D237" s="136"/>
      <c r="E237" s="136"/>
      <c r="F237" s="202"/>
      <c r="G237" s="202"/>
      <c r="H237" s="202"/>
      <c r="I237" s="202"/>
      <c r="J237" s="203"/>
      <c r="K237" s="140"/>
      <c r="L237" s="15"/>
      <c r="M237" s="15"/>
      <c r="N237" s="15"/>
      <c r="O237" s="15"/>
    </row>
    <row r="238" spans="1:15" s="133" customFormat="1" ht="11.25">
      <c r="A238" s="200"/>
      <c r="B238" s="201"/>
      <c r="C238" s="136"/>
      <c r="D238" s="136"/>
      <c r="E238" s="136"/>
      <c r="F238" s="202"/>
      <c r="G238" s="202"/>
      <c r="H238" s="202"/>
      <c r="I238" s="202"/>
      <c r="J238" s="203"/>
      <c r="K238" s="140"/>
      <c r="L238" s="15"/>
      <c r="M238" s="15"/>
      <c r="N238" s="15"/>
      <c r="O238" s="15"/>
    </row>
    <row r="239" spans="1:15" s="133" customFormat="1" ht="11.25">
      <c r="A239" s="200"/>
      <c r="B239" s="201"/>
      <c r="C239" s="136"/>
      <c r="D239" s="136"/>
      <c r="E239" s="136"/>
      <c r="F239" s="202"/>
      <c r="G239" s="202"/>
      <c r="H239" s="202"/>
      <c r="I239" s="202"/>
      <c r="J239" s="203"/>
      <c r="K239" s="140"/>
      <c r="L239" s="15"/>
      <c r="M239" s="15"/>
      <c r="N239" s="15"/>
      <c r="O239" s="15"/>
    </row>
    <row r="240" spans="1:15" s="133" customFormat="1" ht="11.25">
      <c r="A240" s="200"/>
      <c r="B240" s="201"/>
      <c r="C240" s="136"/>
      <c r="D240" s="136"/>
      <c r="E240" s="136"/>
      <c r="F240" s="202"/>
      <c r="G240" s="202"/>
      <c r="H240" s="202"/>
      <c r="I240" s="202"/>
      <c r="J240" s="203"/>
      <c r="K240" s="140"/>
      <c r="L240" s="15"/>
      <c r="M240" s="15"/>
      <c r="N240" s="15"/>
      <c r="O240" s="15"/>
    </row>
    <row r="241" spans="1:15" s="133" customFormat="1" ht="11.25">
      <c r="A241" s="200"/>
      <c r="B241" s="201"/>
      <c r="C241" s="136"/>
      <c r="D241" s="136"/>
      <c r="E241" s="136"/>
      <c r="F241" s="202"/>
      <c r="G241" s="202"/>
      <c r="H241" s="202"/>
      <c r="I241" s="202"/>
      <c r="J241" s="203"/>
      <c r="K241" s="140"/>
      <c r="L241" s="15"/>
      <c r="M241" s="15"/>
      <c r="N241" s="15"/>
      <c r="O241" s="15"/>
    </row>
    <row r="242" spans="1:15" s="133" customFormat="1" ht="11.25">
      <c r="A242" s="200"/>
      <c r="B242" s="201"/>
      <c r="C242" s="136"/>
      <c r="D242" s="136"/>
      <c r="E242" s="136"/>
      <c r="F242" s="202"/>
      <c r="G242" s="202"/>
      <c r="H242" s="202"/>
      <c r="I242" s="202"/>
      <c r="J242" s="203"/>
      <c r="K242" s="140"/>
      <c r="L242" s="15"/>
      <c r="M242" s="15"/>
      <c r="N242" s="15"/>
      <c r="O242" s="15"/>
    </row>
    <row r="243" spans="1:15" s="133" customFormat="1" ht="11.25">
      <c r="A243" s="200"/>
      <c r="B243" s="201"/>
      <c r="C243" s="136"/>
      <c r="D243" s="136"/>
      <c r="E243" s="136"/>
      <c r="F243" s="202"/>
      <c r="G243" s="202"/>
      <c r="H243" s="202"/>
      <c r="I243" s="202"/>
      <c r="J243" s="203"/>
      <c r="K243" s="140"/>
      <c r="L243" s="15"/>
      <c r="M243" s="15"/>
      <c r="N243" s="15"/>
      <c r="O243" s="15"/>
    </row>
    <row r="244" spans="1:15" s="133" customFormat="1" ht="11.25">
      <c r="A244" s="200"/>
      <c r="B244" s="201"/>
      <c r="C244" s="136"/>
      <c r="D244" s="136"/>
      <c r="E244" s="136"/>
      <c r="F244" s="202"/>
      <c r="G244" s="202"/>
      <c r="H244" s="202"/>
      <c r="I244" s="202"/>
      <c r="J244" s="203"/>
      <c r="K244" s="140"/>
      <c r="L244" s="15"/>
      <c r="M244" s="15"/>
      <c r="N244" s="15"/>
      <c r="O244" s="15"/>
    </row>
    <row r="245" spans="1:15" s="133" customFormat="1" ht="11.25">
      <c r="A245" s="200"/>
      <c r="B245" s="201"/>
      <c r="C245" s="136"/>
      <c r="D245" s="136"/>
      <c r="E245" s="136"/>
      <c r="F245" s="202"/>
      <c r="G245" s="202"/>
      <c r="H245" s="202"/>
      <c r="I245" s="202"/>
      <c r="J245" s="203"/>
      <c r="K245" s="140"/>
      <c r="L245" s="15"/>
      <c r="M245" s="15"/>
      <c r="N245" s="15"/>
      <c r="O245" s="15"/>
    </row>
    <row r="246" spans="1:15" s="133" customFormat="1" ht="11.25">
      <c r="A246" s="200"/>
      <c r="B246" s="201"/>
      <c r="C246" s="136"/>
      <c r="D246" s="136"/>
      <c r="E246" s="136"/>
      <c r="F246" s="202"/>
      <c r="G246" s="202"/>
      <c r="H246" s="202"/>
      <c r="I246" s="202"/>
      <c r="J246" s="203"/>
      <c r="K246" s="140"/>
      <c r="L246" s="15"/>
      <c r="M246" s="15"/>
      <c r="N246" s="15"/>
      <c r="O246" s="15"/>
    </row>
    <row r="247" spans="1:15" s="133" customFormat="1" ht="11.25">
      <c r="A247" s="200"/>
      <c r="B247" s="201"/>
      <c r="C247" s="136"/>
      <c r="D247" s="136"/>
      <c r="E247" s="136"/>
      <c r="F247" s="202"/>
      <c r="G247" s="202"/>
      <c r="H247" s="202"/>
      <c r="I247" s="202"/>
      <c r="J247" s="203"/>
      <c r="K247" s="140"/>
      <c r="L247" s="15"/>
      <c r="M247" s="15"/>
      <c r="N247" s="15"/>
      <c r="O247" s="15"/>
    </row>
    <row r="248" spans="1:15" s="133" customFormat="1" ht="11.25">
      <c r="A248" s="200"/>
      <c r="B248" s="201"/>
      <c r="C248" s="136"/>
      <c r="D248" s="136"/>
      <c r="E248" s="136"/>
      <c r="F248" s="202"/>
      <c r="G248" s="202"/>
      <c r="H248" s="202"/>
      <c r="I248" s="202"/>
      <c r="J248" s="203"/>
      <c r="K248" s="140"/>
      <c r="L248" s="15"/>
      <c r="M248" s="15"/>
      <c r="N248" s="15"/>
      <c r="O248" s="15"/>
    </row>
    <row r="249" spans="1:15" s="133" customFormat="1" ht="11.25">
      <c r="A249" s="200"/>
      <c r="B249" s="201"/>
      <c r="C249" s="136"/>
      <c r="D249" s="136"/>
      <c r="E249" s="136"/>
      <c r="F249" s="202"/>
      <c r="G249" s="202"/>
      <c r="H249" s="202"/>
      <c r="I249" s="202"/>
      <c r="J249" s="203"/>
      <c r="K249" s="140"/>
      <c r="L249" s="15"/>
      <c r="M249" s="15"/>
      <c r="N249" s="15"/>
      <c r="O249" s="15"/>
    </row>
    <row r="250" spans="1:15" s="133" customFormat="1" ht="11.25">
      <c r="A250" s="200"/>
      <c r="B250" s="201"/>
      <c r="C250" s="136"/>
      <c r="D250" s="136"/>
      <c r="E250" s="136"/>
      <c r="F250" s="202"/>
      <c r="G250" s="202"/>
      <c r="H250" s="202"/>
      <c r="I250" s="202"/>
      <c r="J250" s="203"/>
      <c r="K250" s="140"/>
      <c r="L250" s="15"/>
      <c r="M250" s="15"/>
      <c r="N250" s="15"/>
      <c r="O250" s="15"/>
    </row>
    <row r="251" spans="1:15" s="133" customFormat="1" ht="11.25">
      <c r="A251" s="200"/>
      <c r="B251" s="201"/>
      <c r="C251" s="136"/>
      <c r="D251" s="136"/>
      <c r="E251" s="136"/>
      <c r="F251" s="202"/>
      <c r="G251" s="202"/>
      <c r="H251" s="202"/>
      <c r="I251" s="202"/>
      <c r="J251" s="203"/>
      <c r="K251" s="140"/>
      <c r="L251" s="15"/>
      <c r="M251" s="15"/>
      <c r="N251" s="15"/>
      <c r="O251" s="15"/>
    </row>
    <row r="252" spans="1:15" s="133" customFormat="1" ht="11.25">
      <c r="A252" s="200"/>
      <c r="B252" s="201"/>
      <c r="C252" s="136"/>
      <c r="D252" s="136"/>
      <c r="E252" s="136"/>
      <c r="F252" s="202"/>
      <c r="G252" s="202"/>
      <c r="H252" s="202"/>
      <c r="I252" s="202"/>
      <c r="J252" s="203"/>
      <c r="K252" s="140"/>
      <c r="L252" s="15"/>
      <c r="M252" s="15"/>
      <c r="N252" s="15"/>
      <c r="O252" s="15"/>
    </row>
    <row r="253" spans="1:15" s="133" customFormat="1" ht="11.25">
      <c r="A253" s="200"/>
      <c r="B253" s="201"/>
      <c r="C253" s="136"/>
      <c r="D253" s="136"/>
      <c r="E253" s="136"/>
      <c r="F253" s="202"/>
      <c r="G253" s="202"/>
      <c r="H253" s="202"/>
      <c r="I253" s="202"/>
      <c r="J253" s="203"/>
      <c r="K253" s="140"/>
      <c r="L253" s="15"/>
      <c r="M253" s="15"/>
      <c r="N253" s="15"/>
      <c r="O253" s="15"/>
    </row>
    <row r="254" spans="1:15" s="133" customFormat="1" ht="11.25">
      <c r="A254" s="200"/>
      <c r="B254" s="201"/>
      <c r="C254" s="136"/>
      <c r="D254" s="136"/>
      <c r="E254" s="136"/>
      <c r="F254" s="202"/>
      <c r="G254" s="202"/>
      <c r="H254" s="202"/>
      <c r="I254" s="202"/>
      <c r="J254" s="203"/>
      <c r="K254" s="140"/>
      <c r="L254" s="15"/>
      <c r="M254" s="15"/>
      <c r="N254" s="15"/>
      <c r="O254" s="15"/>
    </row>
    <row r="255" spans="1:15" s="133" customFormat="1" ht="11.25">
      <c r="A255" s="200"/>
      <c r="B255" s="201"/>
      <c r="C255" s="136"/>
      <c r="D255" s="136"/>
      <c r="E255" s="136"/>
      <c r="F255" s="202"/>
      <c r="G255" s="202"/>
      <c r="H255" s="202"/>
      <c r="I255" s="202"/>
      <c r="J255" s="203"/>
      <c r="K255" s="140"/>
      <c r="L255" s="15"/>
      <c r="M255" s="15"/>
      <c r="N255" s="15"/>
      <c r="O255" s="15"/>
    </row>
    <row r="256" spans="1:15" s="133" customFormat="1" ht="11.25">
      <c r="A256" s="200"/>
      <c r="B256" s="201"/>
      <c r="C256" s="136"/>
      <c r="D256" s="136"/>
      <c r="E256" s="136"/>
      <c r="F256" s="202"/>
      <c r="G256" s="202"/>
      <c r="H256" s="202"/>
      <c r="I256" s="202"/>
      <c r="J256" s="203"/>
      <c r="K256" s="140"/>
      <c r="L256" s="15"/>
      <c r="M256" s="15"/>
      <c r="N256" s="15"/>
      <c r="O256" s="15"/>
    </row>
    <row r="257" spans="1:15" s="133" customFormat="1" ht="11.25">
      <c r="A257" s="200"/>
      <c r="B257" s="201"/>
      <c r="C257" s="136"/>
      <c r="D257" s="136"/>
      <c r="E257" s="136"/>
      <c r="F257" s="202"/>
      <c r="G257" s="202"/>
      <c r="H257" s="202"/>
      <c r="I257" s="202"/>
      <c r="J257" s="203"/>
      <c r="K257" s="140"/>
      <c r="L257" s="15"/>
      <c r="M257" s="15"/>
      <c r="N257" s="15"/>
      <c r="O257" s="15"/>
    </row>
    <row r="258" spans="1:15" s="133" customFormat="1" ht="11.25">
      <c r="A258" s="200"/>
      <c r="B258" s="201"/>
      <c r="C258" s="136"/>
      <c r="D258" s="136"/>
      <c r="E258" s="136"/>
      <c r="F258" s="202"/>
      <c r="G258" s="202"/>
      <c r="H258" s="202"/>
      <c r="I258" s="202"/>
      <c r="J258" s="203"/>
      <c r="K258" s="140"/>
      <c r="L258" s="15"/>
      <c r="M258" s="15"/>
      <c r="N258" s="15"/>
      <c r="O258" s="15"/>
    </row>
    <row r="259" spans="1:15" s="133" customFormat="1" ht="11.25">
      <c r="A259" s="200"/>
      <c r="B259" s="201"/>
      <c r="C259" s="136"/>
      <c r="D259" s="136"/>
      <c r="E259" s="136"/>
      <c r="F259" s="202"/>
      <c r="G259" s="202"/>
      <c r="H259" s="202"/>
      <c r="I259" s="202"/>
      <c r="J259" s="203"/>
      <c r="K259" s="140"/>
      <c r="L259" s="15"/>
      <c r="M259" s="15"/>
      <c r="N259" s="15"/>
      <c r="O259" s="15"/>
    </row>
    <row r="260" spans="1:15" s="133" customFormat="1" ht="11.25">
      <c r="A260" s="200"/>
      <c r="B260" s="201"/>
      <c r="C260" s="136"/>
      <c r="D260" s="136"/>
      <c r="E260" s="136"/>
      <c r="F260" s="202"/>
      <c r="G260" s="202"/>
      <c r="H260" s="202"/>
      <c r="I260" s="202"/>
      <c r="J260" s="203"/>
      <c r="K260" s="140"/>
      <c r="L260" s="15"/>
      <c r="M260" s="15"/>
      <c r="N260" s="15"/>
      <c r="O260" s="15"/>
    </row>
    <row r="261" spans="1:15" s="133" customFormat="1" ht="11.25">
      <c r="A261" s="200"/>
      <c r="B261" s="201"/>
      <c r="C261" s="136"/>
      <c r="D261" s="136"/>
      <c r="E261" s="136"/>
      <c r="F261" s="202"/>
      <c r="G261" s="202"/>
      <c r="H261" s="202"/>
      <c r="I261" s="202"/>
      <c r="J261" s="203"/>
      <c r="K261" s="140"/>
      <c r="L261" s="15"/>
      <c r="M261" s="15"/>
      <c r="N261" s="15"/>
      <c r="O261" s="15"/>
    </row>
    <row r="262" spans="1:15" s="133" customFormat="1" ht="39.75" customHeight="1" thickBot="1">
      <c r="A262" s="154" t="s">
        <v>73</v>
      </c>
      <c r="B262" s="196"/>
      <c r="C262" s="197"/>
      <c r="D262" s="197"/>
      <c r="E262" s="197"/>
      <c r="F262" s="197"/>
      <c r="G262" s="197"/>
      <c r="H262" s="197"/>
      <c r="I262" s="197"/>
      <c r="J262" s="198"/>
      <c r="K262" s="140"/>
      <c r="L262" s="15"/>
      <c r="M262" s="15"/>
      <c r="N262" s="15"/>
      <c r="O262" s="15"/>
    </row>
    <row r="263" spans="1:15" s="133" customFormat="1" ht="11.25">
      <c r="A263" s="199"/>
      <c r="B263" s="199"/>
      <c r="C263" s="199"/>
      <c r="D263" s="199"/>
      <c r="E263" s="199"/>
      <c r="F263" s="199"/>
      <c r="G263" s="199"/>
      <c r="H263" s="199"/>
      <c r="I263" s="199"/>
      <c r="J263" s="199"/>
      <c r="K263" s="140"/>
      <c r="L263" s="15"/>
      <c r="M263" s="15"/>
      <c r="N263" s="15"/>
      <c r="O263" s="15"/>
    </row>
    <row r="264" spans="1:15" s="133" customFormat="1" ht="11.25">
      <c r="A264" s="130" t="s">
        <v>56</v>
      </c>
      <c r="B264" s="21" t="s">
        <v>57</v>
      </c>
      <c r="C264" s="211" t="s">
        <v>7</v>
      </c>
      <c r="D264" s="212"/>
      <c r="E264" s="212"/>
      <c r="F264" s="212"/>
      <c r="G264" s="212"/>
      <c r="H264" s="213"/>
      <c r="I264" s="21" t="s">
        <v>59</v>
      </c>
      <c r="J264" s="22" t="s">
        <v>58</v>
      </c>
      <c r="K264"/>
      <c r="L264"/>
      <c r="M264"/>
      <c r="N264"/>
      <c r="O264"/>
    </row>
    <row r="265" spans="1:15" s="133" customFormat="1" ht="11.25">
      <c r="A265" s="134"/>
      <c r="B265" s="135"/>
      <c r="C265" s="205"/>
      <c r="D265" s="206"/>
      <c r="E265" s="206"/>
      <c r="F265" s="206"/>
      <c r="G265" s="206"/>
      <c r="H265" s="206"/>
      <c r="I265" s="116">
        <f>(J265)-(SUM(D269:E298))</f>
        <v>0</v>
      </c>
      <c r="J265" s="117">
        <v>0</v>
      </c>
      <c r="K265"/>
      <c r="L265"/>
      <c r="M265"/>
      <c r="N265"/>
      <c r="O265"/>
    </row>
    <row r="266" spans="1:15" s="133" customFormat="1" ht="11.25">
      <c r="A266" s="130" t="s">
        <v>60</v>
      </c>
      <c r="B266" s="205"/>
      <c r="C266" s="206"/>
      <c r="D266" s="206"/>
      <c r="E266" s="206"/>
      <c r="F266" s="206"/>
      <c r="G266" s="206"/>
      <c r="H266" s="206"/>
      <c r="I266" s="21" t="s">
        <v>72</v>
      </c>
      <c r="J266" s="22" t="s">
        <v>71</v>
      </c>
      <c r="K266"/>
      <c r="L266"/>
      <c r="M266"/>
      <c r="N266"/>
      <c r="O266"/>
    </row>
    <row r="267" spans="1:15" s="133" customFormat="1" ht="11.25">
      <c r="A267" s="130" t="s">
        <v>69</v>
      </c>
      <c r="B267" s="206"/>
      <c r="C267" s="206"/>
      <c r="D267" s="206"/>
      <c r="E267" s="206"/>
      <c r="F267" s="206"/>
      <c r="G267" s="206"/>
      <c r="H267" s="206"/>
      <c r="I267" s="137"/>
      <c r="J267" s="138"/>
      <c r="K267"/>
      <c r="L267"/>
      <c r="M267"/>
      <c r="N267"/>
      <c r="O267"/>
    </row>
    <row r="268" spans="1:15" s="139" customFormat="1" ht="21.75" customHeight="1">
      <c r="A268" s="207" t="s">
        <v>92</v>
      </c>
      <c r="B268" s="208"/>
      <c r="C268" s="186" t="s">
        <v>70</v>
      </c>
      <c r="D268" s="192" t="s">
        <v>68</v>
      </c>
      <c r="E268" s="186" t="s">
        <v>88</v>
      </c>
      <c r="F268" s="209" t="s">
        <v>75</v>
      </c>
      <c r="G268" s="209"/>
      <c r="H268" s="209"/>
      <c r="I268" s="209"/>
      <c r="J268" s="210"/>
      <c r="K268"/>
      <c r="L268"/>
      <c r="M268"/>
      <c r="N268"/>
      <c r="O268"/>
    </row>
    <row r="269" spans="1:15" s="133" customFormat="1" ht="11.25">
      <c r="A269" s="200"/>
      <c r="B269" s="201"/>
      <c r="C269" s="136"/>
      <c r="D269" s="136"/>
      <c r="E269" s="136"/>
      <c r="F269" s="204"/>
      <c r="G269" s="202"/>
      <c r="H269" s="202"/>
      <c r="I269" s="202"/>
      <c r="J269" s="203"/>
      <c r="K269" s="140"/>
      <c r="L269" s="15"/>
      <c r="M269" s="15"/>
      <c r="N269" s="15"/>
      <c r="O269" s="15"/>
    </row>
    <row r="270" spans="1:15" s="133" customFormat="1" ht="11.25">
      <c r="A270" s="200"/>
      <c r="B270" s="201"/>
      <c r="C270" s="136"/>
      <c r="D270" s="136"/>
      <c r="E270" s="136"/>
      <c r="F270" s="202"/>
      <c r="G270" s="202"/>
      <c r="H270" s="202"/>
      <c r="I270" s="202"/>
      <c r="J270" s="203"/>
      <c r="K270" s="140"/>
      <c r="L270" s="15"/>
      <c r="M270" s="15"/>
      <c r="N270" s="15"/>
      <c r="O270" s="15"/>
    </row>
    <row r="271" spans="1:15" s="133" customFormat="1" ht="11.25">
      <c r="A271" s="200"/>
      <c r="B271" s="201"/>
      <c r="C271" s="136"/>
      <c r="D271" s="136"/>
      <c r="E271" s="136"/>
      <c r="F271" s="202"/>
      <c r="G271" s="202"/>
      <c r="H271" s="202"/>
      <c r="I271" s="202"/>
      <c r="J271" s="203"/>
      <c r="K271" s="140"/>
      <c r="L271" s="15"/>
      <c r="M271" s="15"/>
      <c r="N271" s="15"/>
      <c r="O271" s="15"/>
    </row>
    <row r="272" spans="1:15" s="133" customFormat="1" ht="11.25">
      <c r="A272" s="200"/>
      <c r="B272" s="201"/>
      <c r="C272" s="136"/>
      <c r="D272" s="136"/>
      <c r="E272" s="136"/>
      <c r="F272" s="202"/>
      <c r="G272" s="202"/>
      <c r="H272" s="202"/>
      <c r="I272" s="202"/>
      <c r="J272" s="203"/>
      <c r="K272" s="140"/>
      <c r="L272" s="15"/>
      <c r="M272" s="15"/>
      <c r="N272" s="15"/>
      <c r="O272" s="15"/>
    </row>
    <row r="273" spans="1:15" s="133" customFormat="1" ht="11.25">
      <c r="A273" s="200"/>
      <c r="B273" s="201"/>
      <c r="C273" s="136"/>
      <c r="D273" s="136"/>
      <c r="E273" s="136"/>
      <c r="F273" s="202"/>
      <c r="G273" s="202"/>
      <c r="H273" s="202"/>
      <c r="I273" s="202"/>
      <c r="J273" s="203"/>
      <c r="K273" s="140"/>
      <c r="L273" s="15"/>
      <c r="M273" s="15"/>
      <c r="N273" s="15"/>
      <c r="O273" s="15"/>
    </row>
    <row r="274" spans="1:15" s="133" customFormat="1" ht="11.25">
      <c r="A274" s="200"/>
      <c r="B274" s="201"/>
      <c r="C274" s="136"/>
      <c r="D274" s="136"/>
      <c r="E274" s="136"/>
      <c r="F274" s="202"/>
      <c r="G274" s="202"/>
      <c r="H274" s="202"/>
      <c r="I274" s="202"/>
      <c r="J274" s="203"/>
      <c r="K274" s="140"/>
      <c r="L274" s="15"/>
      <c r="M274" s="15"/>
      <c r="N274" s="15"/>
      <c r="O274" s="15"/>
    </row>
    <row r="275" spans="1:15" s="133" customFormat="1" ht="11.25">
      <c r="A275" s="200"/>
      <c r="B275" s="201"/>
      <c r="C275" s="136"/>
      <c r="D275" s="136"/>
      <c r="E275" s="136"/>
      <c r="F275" s="202"/>
      <c r="G275" s="202"/>
      <c r="H275" s="202"/>
      <c r="I275" s="202"/>
      <c r="J275" s="203"/>
      <c r="K275" s="140"/>
      <c r="L275" s="15"/>
      <c r="M275" s="15"/>
      <c r="N275" s="15"/>
      <c r="O275" s="15"/>
    </row>
    <row r="276" spans="1:15" s="133" customFormat="1" ht="11.25">
      <c r="A276" s="200"/>
      <c r="B276" s="201"/>
      <c r="C276" s="136"/>
      <c r="D276" s="136"/>
      <c r="E276" s="136"/>
      <c r="F276" s="202"/>
      <c r="G276" s="202"/>
      <c r="H276" s="202"/>
      <c r="I276" s="202"/>
      <c r="J276" s="203"/>
      <c r="K276" s="140"/>
      <c r="L276" s="15"/>
      <c r="M276" s="15"/>
      <c r="N276" s="15"/>
      <c r="O276" s="15"/>
    </row>
    <row r="277" spans="1:15" s="133" customFormat="1" ht="11.25">
      <c r="A277" s="200"/>
      <c r="B277" s="201"/>
      <c r="C277" s="136"/>
      <c r="D277" s="136"/>
      <c r="E277" s="136"/>
      <c r="F277" s="202"/>
      <c r="G277" s="202"/>
      <c r="H277" s="202"/>
      <c r="I277" s="202"/>
      <c r="J277" s="203"/>
      <c r="K277" s="140"/>
      <c r="L277" s="15"/>
      <c r="M277" s="15"/>
      <c r="N277" s="15"/>
      <c r="O277" s="15"/>
    </row>
    <row r="278" spans="1:15" s="133" customFormat="1" ht="11.25">
      <c r="A278" s="200"/>
      <c r="B278" s="201"/>
      <c r="C278" s="136"/>
      <c r="D278" s="136"/>
      <c r="E278" s="136"/>
      <c r="F278" s="202"/>
      <c r="G278" s="202"/>
      <c r="H278" s="202"/>
      <c r="I278" s="202"/>
      <c r="J278" s="203"/>
      <c r="K278" s="140"/>
      <c r="L278" s="15"/>
      <c r="M278" s="15"/>
      <c r="N278" s="15"/>
      <c r="O278" s="15"/>
    </row>
    <row r="279" spans="1:15" s="133" customFormat="1" ht="11.25">
      <c r="A279" s="200"/>
      <c r="B279" s="201"/>
      <c r="C279" s="136"/>
      <c r="D279" s="136"/>
      <c r="E279" s="136"/>
      <c r="F279" s="202"/>
      <c r="G279" s="202"/>
      <c r="H279" s="202"/>
      <c r="I279" s="202"/>
      <c r="J279" s="203"/>
      <c r="K279" s="140"/>
      <c r="L279" s="15"/>
      <c r="M279" s="15"/>
      <c r="N279" s="15"/>
      <c r="O279" s="15"/>
    </row>
    <row r="280" spans="1:15" s="133" customFormat="1" ht="11.25">
      <c r="A280" s="200"/>
      <c r="B280" s="201"/>
      <c r="C280" s="136"/>
      <c r="D280" s="136"/>
      <c r="E280" s="136"/>
      <c r="F280" s="202"/>
      <c r="G280" s="202"/>
      <c r="H280" s="202"/>
      <c r="I280" s="202"/>
      <c r="J280" s="203"/>
      <c r="K280" s="140"/>
      <c r="L280" s="15"/>
      <c r="M280" s="15"/>
      <c r="N280" s="15"/>
      <c r="O280" s="15"/>
    </row>
    <row r="281" spans="1:15" s="133" customFormat="1" ht="11.25">
      <c r="A281" s="200"/>
      <c r="B281" s="201"/>
      <c r="C281" s="136"/>
      <c r="D281" s="136"/>
      <c r="E281" s="136"/>
      <c r="F281" s="202"/>
      <c r="G281" s="202"/>
      <c r="H281" s="202"/>
      <c r="I281" s="202"/>
      <c r="J281" s="203"/>
      <c r="K281" s="140"/>
      <c r="L281" s="15"/>
      <c r="M281" s="15"/>
      <c r="N281" s="15"/>
      <c r="O281" s="15"/>
    </row>
    <row r="282" spans="1:15" s="133" customFormat="1" ht="11.25">
      <c r="A282" s="200"/>
      <c r="B282" s="201"/>
      <c r="C282" s="136"/>
      <c r="D282" s="136"/>
      <c r="E282" s="136"/>
      <c r="F282" s="202"/>
      <c r="G282" s="202"/>
      <c r="H282" s="202"/>
      <c r="I282" s="202"/>
      <c r="J282" s="203"/>
      <c r="K282" s="140"/>
      <c r="L282" s="15"/>
      <c r="M282" s="15"/>
      <c r="N282" s="15"/>
      <c r="O282" s="15"/>
    </row>
    <row r="283" spans="1:15" s="133" customFormat="1" ht="11.25">
      <c r="A283" s="200"/>
      <c r="B283" s="201"/>
      <c r="C283" s="136"/>
      <c r="D283" s="136"/>
      <c r="E283" s="136"/>
      <c r="F283" s="202"/>
      <c r="G283" s="202"/>
      <c r="H283" s="202"/>
      <c r="I283" s="202"/>
      <c r="J283" s="203"/>
      <c r="K283" s="140"/>
      <c r="L283" s="15"/>
      <c r="M283" s="15"/>
      <c r="N283" s="15"/>
      <c r="O283" s="15"/>
    </row>
    <row r="284" spans="1:15" s="133" customFormat="1" ht="11.25">
      <c r="A284" s="200"/>
      <c r="B284" s="201"/>
      <c r="C284" s="136"/>
      <c r="D284" s="136"/>
      <c r="E284" s="136"/>
      <c r="F284" s="202"/>
      <c r="G284" s="202"/>
      <c r="H284" s="202"/>
      <c r="I284" s="202"/>
      <c r="J284" s="203"/>
      <c r="K284" s="140"/>
      <c r="L284" s="15"/>
      <c r="M284" s="15"/>
      <c r="N284" s="15"/>
      <c r="O284" s="15"/>
    </row>
    <row r="285" spans="1:15" s="133" customFormat="1" ht="11.25">
      <c r="A285" s="200"/>
      <c r="B285" s="201"/>
      <c r="C285" s="136"/>
      <c r="D285" s="136"/>
      <c r="E285" s="136"/>
      <c r="F285" s="202"/>
      <c r="G285" s="202"/>
      <c r="H285" s="202"/>
      <c r="I285" s="202"/>
      <c r="J285" s="203"/>
      <c r="K285" s="140"/>
      <c r="L285" s="15"/>
      <c r="M285" s="15"/>
      <c r="N285" s="15"/>
      <c r="O285" s="15"/>
    </row>
    <row r="286" spans="1:15" s="133" customFormat="1" ht="11.25">
      <c r="A286" s="200"/>
      <c r="B286" s="201"/>
      <c r="C286" s="136"/>
      <c r="D286" s="136"/>
      <c r="E286" s="136"/>
      <c r="F286" s="202"/>
      <c r="G286" s="202"/>
      <c r="H286" s="202"/>
      <c r="I286" s="202"/>
      <c r="J286" s="203"/>
      <c r="K286" s="140"/>
      <c r="L286" s="15"/>
      <c r="M286" s="15"/>
      <c r="N286" s="15"/>
      <c r="O286" s="15"/>
    </row>
    <row r="287" spans="1:15" s="133" customFormat="1" ht="11.25">
      <c r="A287" s="200"/>
      <c r="B287" s="201"/>
      <c r="C287" s="136"/>
      <c r="D287" s="136"/>
      <c r="E287" s="136"/>
      <c r="F287" s="202"/>
      <c r="G287" s="202"/>
      <c r="H287" s="202"/>
      <c r="I287" s="202"/>
      <c r="J287" s="203"/>
      <c r="K287" s="140"/>
      <c r="L287" s="15"/>
      <c r="M287" s="15"/>
      <c r="N287" s="15"/>
      <c r="O287" s="15"/>
    </row>
    <row r="288" spans="1:15" s="133" customFormat="1" ht="11.25">
      <c r="A288" s="200"/>
      <c r="B288" s="201"/>
      <c r="C288" s="136"/>
      <c r="D288" s="136"/>
      <c r="E288" s="136"/>
      <c r="F288" s="202"/>
      <c r="G288" s="202"/>
      <c r="H288" s="202"/>
      <c r="I288" s="202"/>
      <c r="J288" s="203"/>
      <c r="K288" s="140"/>
      <c r="L288" s="15"/>
      <c r="M288" s="15"/>
      <c r="N288" s="15"/>
      <c r="O288" s="15"/>
    </row>
    <row r="289" spans="1:15" s="133" customFormat="1" ht="11.25">
      <c r="A289" s="200"/>
      <c r="B289" s="201"/>
      <c r="C289" s="136"/>
      <c r="D289" s="136"/>
      <c r="E289" s="136"/>
      <c r="F289" s="202"/>
      <c r="G289" s="202"/>
      <c r="H289" s="202"/>
      <c r="I289" s="202"/>
      <c r="J289" s="203"/>
      <c r="K289" s="140"/>
      <c r="L289" s="15"/>
      <c r="M289" s="15"/>
      <c r="N289" s="15"/>
      <c r="O289" s="15"/>
    </row>
    <row r="290" spans="1:15" s="133" customFormat="1" ht="11.25">
      <c r="A290" s="200"/>
      <c r="B290" s="201"/>
      <c r="C290" s="136"/>
      <c r="D290" s="136"/>
      <c r="E290" s="136"/>
      <c r="F290" s="202"/>
      <c r="G290" s="202"/>
      <c r="H290" s="202"/>
      <c r="I290" s="202"/>
      <c r="J290" s="203"/>
      <c r="K290" s="140"/>
      <c r="L290" s="15"/>
      <c r="M290" s="15"/>
      <c r="N290" s="15"/>
      <c r="O290" s="15"/>
    </row>
    <row r="291" spans="1:15" s="133" customFormat="1" ht="11.25">
      <c r="A291" s="200"/>
      <c r="B291" s="201"/>
      <c r="C291" s="136"/>
      <c r="D291" s="136"/>
      <c r="E291" s="136"/>
      <c r="F291" s="202"/>
      <c r="G291" s="202"/>
      <c r="H291" s="202"/>
      <c r="I291" s="202"/>
      <c r="J291" s="203"/>
      <c r="K291" s="140"/>
      <c r="L291" s="15"/>
      <c r="M291" s="15"/>
      <c r="N291" s="15"/>
      <c r="O291" s="15"/>
    </row>
    <row r="292" spans="1:15" s="133" customFormat="1" ht="11.25">
      <c r="A292" s="200"/>
      <c r="B292" s="201"/>
      <c r="C292" s="136"/>
      <c r="D292" s="136"/>
      <c r="E292" s="136"/>
      <c r="F292" s="202"/>
      <c r="G292" s="202"/>
      <c r="H292" s="202"/>
      <c r="I292" s="202"/>
      <c r="J292" s="203"/>
      <c r="K292" s="140"/>
      <c r="L292" s="15"/>
      <c r="M292" s="15"/>
      <c r="N292" s="15"/>
      <c r="O292" s="15"/>
    </row>
    <row r="293" spans="1:15" s="133" customFormat="1" ht="11.25">
      <c r="A293" s="200"/>
      <c r="B293" s="201"/>
      <c r="C293" s="136"/>
      <c r="D293" s="136"/>
      <c r="E293" s="136"/>
      <c r="F293" s="202"/>
      <c r="G293" s="202"/>
      <c r="H293" s="202"/>
      <c r="I293" s="202"/>
      <c r="J293" s="203"/>
      <c r="K293" s="140"/>
      <c r="L293" s="15"/>
      <c r="M293" s="15"/>
      <c r="N293" s="15"/>
      <c r="O293" s="15"/>
    </row>
    <row r="294" spans="1:15" s="133" customFormat="1" ht="11.25">
      <c r="A294" s="200"/>
      <c r="B294" s="201"/>
      <c r="C294" s="136"/>
      <c r="D294" s="136"/>
      <c r="E294" s="136"/>
      <c r="F294" s="202"/>
      <c r="G294" s="202"/>
      <c r="H294" s="202"/>
      <c r="I294" s="202"/>
      <c r="J294" s="203"/>
      <c r="K294" s="140"/>
      <c r="L294" s="15"/>
      <c r="M294" s="15"/>
      <c r="N294" s="15"/>
      <c r="O294" s="15"/>
    </row>
    <row r="295" spans="1:15" s="133" customFormat="1" ht="11.25">
      <c r="A295" s="200"/>
      <c r="B295" s="201"/>
      <c r="C295" s="136"/>
      <c r="D295" s="136"/>
      <c r="E295" s="136"/>
      <c r="F295" s="202"/>
      <c r="G295" s="202"/>
      <c r="H295" s="202"/>
      <c r="I295" s="202"/>
      <c r="J295" s="203"/>
      <c r="K295" s="140"/>
      <c r="L295" s="15"/>
      <c r="M295" s="15"/>
      <c r="N295" s="15"/>
      <c r="O295" s="15"/>
    </row>
    <row r="296" spans="1:15" s="133" customFormat="1" ht="11.25">
      <c r="A296" s="200"/>
      <c r="B296" s="201"/>
      <c r="C296" s="136"/>
      <c r="D296" s="136"/>
      <c r="E296" s="136"/>
      <c r="F296" s="202"/>
      <c r="G296" s="202"/>
      <c r="H296" s="202"/>
      <c r="I296" s="202"/>
      <c r="J296" s="203"/>
      <c r="K296" s="140"/>
      <c r="L296" s="15"/>
      <c r="M296" s="15"/>
      <c r="N296" s="15"/>
      <c r="O296" s="15"/>
    </row>
    <row r="297" spans="1:15" s="133" customFormat="1" ht="11.25">
      <c r="A297" s="200"/>
      <c r="B297" s="201"/>
      <c r="C297" s="136"/>
      <c r="D297" s="136"/>
      <c r="E297" s="136"/>
      <c r="F297" s="202"/>
      <c r="G297" s="202"/>
      <c r="H297" s="202"/>
      <c r="I297" s="202"/>
      <c r="J297" s="203"/>
      <c r="K297" s="140"/>
      <c r="L297" s="15"/>
      <c r="M297" s="15"/>
      <c r="N297" s="15"/>
      <c r="O297" s="15"/>
    </row>
    <row r="298" spans="1:15" s="133" customFormat="1" ht="11.25">
      <c r="A298" s="200"/>
      <c r="B298" s="201"/>
      <c r="C298" s="136"/>
      <c r="D298" s="136"/>
      <c r="E298" s="136"/>
      <c r="F298" s="202"/>
      <c r="G298" s="202"/>
      <c r="H298" s="202"/>
      <c r="I298" s="202"/>
      <c r="J298" s="203"/>
      <c r="K298" s="140"/>
      <c r="L298" s="15"/>
      <c r="M298" s="15"/>
      <c r="N298" s="15"/>
      <c r="O298" s="15"/>
    </row>
    <row r="299" spans="1:15" s="133" customFormat="1" ht="39.75" customHeight="1" thickBot="1">
      <c r="A299" s="154" t="s">
        <v>73</v>
      </c>
      <c r="B299" s="196"/>
      <c r="C299" s="197"/>
      <c r="D299" s="197"/>
      <c r="E299" s="197"/>
      <c r="F299" s="197"/>
      <c r="G299" s="197"/>
      <c r="H299" s="197"/>
      <c r="I299" s="197"/>
      <c r="J299" s="198"/>
      <c r="K299" s="140"/>
      <c r="L299" s="15"/>
      <c r="M299" s="15"/>
      <c r="N299" s="15"/>
      <c r="O299" s="15"/>
    </row>
    <row r="300" spans="1:15" s="133" customFormat="1" ht="11.25">
      <c r="A300" s="199"/>
      <c r="B300" s="199"/>
      <c r="C300" s="199"/>
      <c r="D300" s="199"/>
      <c r="E300" s="199"/>
      <c r="F300" s="199"/>
      <c r="G300" s="199"/>
      <c r="H300" s="199"/>
      <c r="I300" s="199"/>
      <c r="J300" s="199"/>
      <c r="K300" s="140"/>
      <c r="L300" s="15"/>
      <c r="M300" s="15"/>
      <c r="N300" s="15"/>
      <c r="O300" s="15"/>
    </row>
    <row r="301" spans="1:15" s="133" customFormat="1" ht="11.25">
      <c r="A301" s="130" t="s">
        <v>56</v>
      </c>
      <c r="B301" s="21" t="s">
        <v>57</v>
      </c>
      <c r="C301" s="211" t="s">
        <v>7</v>
      </c>
      <c r="D301" s="212"/>
      <c r="E301" s="212"/>
      <c r="F301" s="212"/>
      <c r="G301" s="212"/>
      <c r="H301" s="213"/>
      <c r="I301" s="21" t="s">
        <v>59</v>
      </c>
      <c r="J301" s="22" t="s">
        <v>58</v>
      </c>
      <c r="K301"/>
      <c r="L301"/>
      <c r="M301"/>
      <c r="N301"/>
      <c r="O301"/>
    </row>
    <row r="302" spans="1:15" s="133" customFormat="1" ht="11.25">
      <c r="A302" s="134"/>
      <c r="B302" s="135"/>
      <c r="C302" s="205"/>
      <c r="D302" s="206"/>
      <c r="E302" s="206"/>
      <c r="F302" s="206"/>
      <c r="G302" s="206"/>
      <c r="H302" s="206"/>
      <c r="I302" s="116">
        <f>(J302)-(SUM(D306:E335))</f>
        <v>0</v>
      </c>
      <c r="J302" s="117">
        <v>0</v>
      </c>
      <c r="K302"/>
      <c r="L302"/>
      <c r="M302"/>
      <c r="N302"/>
      <c r="O302"/>
    </row>
    <row r="303" spans="1:15" s="133" customFormat="1" ht="11.25">
      <c r="A303" s="130" t="s">
        <v>60</v>
      </c>
      <c r="B303" s="205"/>
      <c r="C303" s="206"/>
      <c r="D303" s="206"/>
      <c r="E303" s="206"/>
      <c r="F303" s="206"/>
      <c r="G303" s="206"/>
      <c r="H303" s="206"/>
      <c r="I303" s="21" t="s">
        <v>72</v>
      </c>
      <c r="J303" s="22" t="s">
        <v>71</v>
      </c>
      <c r="K303"/>
      <c r="L303"/>
      <c r="M303"/>
      <c r="N303"/>
      <c r="O303"/>
    </row>
    <row r="304" spans="1:15" s="133" customFormat="1" ht="11.25">
      <c r="A304" s="130" t="s">
        <v>69</v>
      </c>
      <c r="B304" s="206"/>
      <c r="C304" s="206"/>
      <c r="D304" s="206"/>
      <c r="E304" s="206"/>
      <c r="F304" s="206"/>
      <c r="G304" s="206"/>
      <c r="H304" s="206"/>
      <c r="I304" s="137"/>
      <c r="J304" s="138"/>
      <c r="K304"/>
      <c r="L304"/>
      <c r="M304"/>
      <c r="N304"/>
      <c r="O304"/>
    </row>
    <row r="305" spans="1:15" s="139" customFormat="1" ht="21.75" customHeight="1">
      <c r="A305" s="207" t="s">
        <v>92</v>
      </c>
      <c r="B305" s="208"/>
      <c r="C305" s="186" t="s">
        <v>70</v>
      </c>
      <c r="D305" s="192" t="s">
        <v>68</v>
      </c>
      <c r="E305" s="186" t="s">
        <v>88</v>
      </c>
      <c r="F305" s="209" t="s">
        <v>75</v>
      </c>
      <c r="G305" s="209"/>
      <c r="H305" s="209"/>
      <c r="I305" s="209"/>
      <c r="J305" s="210"/>
      <c r="K305"/>
      <c r="L305"/>
      <c r="M305"/>
      <c r="N305"/>
      <c r="O305"/>
    </row>
    <row r="306" spans="1:15" s="133" customFormat="1" ht="11.25">
      <c r="A306" s="200"/>
      <c r="B306" s="201"/>
      <c r="C306" s="136"/>
      <c r="D306" s="136"/>
      <c r="E306" s="136"/>
      <c r="F306" s="204"/>
      <c r="G306" s="202"/>
      <c r="H306" s="202"/>
      <c r="I306" s="202"/>
      <c r="J306" s="203"/>
      <c r="K306" s="140"/>
      <c r="L306" s="15"/>
      <c r="M306" s="15"/>
      <c r="N306" s="15"/>
      <c r="O306" s="15"/>
    </row>
    <row r="307" spans="1:15" s="133" customFormat="1" ht="11.25">
      <c r="A307" s="200"/>
      <c r="B307" s="201"/>
      <c r="C307" s="136"/>
      <c r="D307" s="136"/>
      <c r="E307" s="136"/>
      <c r="F307" s="202"/>
      <c r="G307" s="202"/>
      <c r="H307" s="202"/>
      <c r="I307" s="202"/>
      <c r="J307" s="203"/>
      <c r="K307" s="140"/>
      <c r="L307" s="15"/>
      <c r="M307" s="15"/>
      <c r="N307" s="15"/>
      <c r="O307" s="15"/>
    </row>
    <row r="308" spans="1:15" s="133" customFormat="1" ht="11.25">
      <c r="A308" s="200"/>
      <c r="B308" s="201"/>
      <c r="C308" s="136"/>
      <c r="D308" s="136"/>
      <c r="E308" s="136"/>
      <c r="F308" s="202"/>
      <c r="G308" s="202"/>
      <c r="H308" s="202"/>
      <c r="I308" s="202"/>
      <c r="J308" s="203"/>
      <c r="K308" s="140"/>
      <c r="L308" s="15"/>
      <c r="M308" s="15"/>
      <c r="N308" s="15"/>
      <c r="O308" s="15"/>
    </row>
    <row r="309" spans="1:15" s="133" customFormat="1" ht="11.25">
      <c r="A309" s="200"/>
      <c r="B309" s="201"/>
      <c r="C309" s="136"/>
      <c r="D309" s="136"/>
      <c r="E309" s="136"/>
      <c r="F309" s="202"/>
      <c r="G309" s="202"/>
      <c r="H309" s="202"/>
      <c r="I309" s="202"/>
      <c r="J309" s="203"/>
      <c r="K309" s="140"/>
      <c r="L309" s="15"/>
      <c r="M309" s="15"/>
      <c r="N309" s="15"/>
      <c r="O309" s="15"/>
    </row>
    <row r="310" spans="1:15" s="133" customFormat="1" ht="11.25">
      <c r="A310" s="200"/>
      <c r="B310" s="201"/>
      <c r="C310" s="136"/>
      <c r="D310" s="136"/>
      <c r="E310" s="136"/>
      <c r="F310" s="202"/>
      <c r="G310" s="202"/>
      <c r="H310" s="202"/>
      <c r="I310" s="202"/>
      <c r="J310" s="203"/>
      <c r="K310" s="140"/>
      <c r="L310" s="15"/>
      <c r="M310" s="15"/>
      <c r="N310" s="15"/>
      <c r="O310" s="15"/>
    </row>
    <row r="311" spans="1:15" s="133" customFormat="1" ht="11.25">
      <c r="A311" s="200"/>
      <c r="B311" s="201"/>
      <c r="C311" s="136"/>
      <c r="D311" s="136"/>
      <c r="E311" s="136"/>
      <c r="F311" s="202"/>
      <c r="G311" s="202"/>
      <c r="H311" s="202"/>
      <c r="I311" s="202"/>
      <c r="J311" s="203"/>
      <c r="K311" s="140"/>
      <c r="L311" s="15"/>
      <c r="M311" s="15"/>
      <c r="N311" s="15"/>
      <c r="O311" s="15"/>
    </row>
    <row r="312" spans="1:15" s="133" customFormat="1" ht="11.25">
      <c r="A312" s="200"/>
      <c r="B312" s="201"/>
      <c r="C312" s="136"/>
      <c r="D312" s="136"/>
      <c r="E312" s="136"/>
      <c r="F312" s="202"/>
      <c r="G312" s="202"/>
      <c r="H312" s="202"/>
      <c r="I312" s="202"/>
      <c r="J312" s="203"/>
      <c r="K312" s="140"/>
      <c r="L312" s="15"/>
      <c r="M312" s="15"/>
      <c r="N312" s="15"/>
      <c r="O312" s="15"/>
    </row>
    <row r="313" spans="1:15" s="133" customFormat="1" ht="11.25">
      <c r="A313" s="200"/>
      <c r="B313" s="201"/>
      <c r="C313" s="136"/>
      <c r="D313" s="136"/>
      <c r="E313" s="136"/>
      <c r="F313" s="202"/>
      <c r="G313" s="202"/>
      <c r="H313" s="202"/>
      <c r="I313" s="202"/>
      <c r="J313" s="203"/>
      <c r="K313" s="140"/>
      <c r="L313" s="15"/>
      <c r="M313" s="15"/>
      <c r="N313" s="15"/>
      <c r="O313" s="15"/>
    </row>
    <row r="314" spans="1:15" s="133" customFormat="1" ht="11.25">
      <c r="A314" s="200"/>
      <c r="B314" s="201"/>
      <c r="C314" s="136"/>
      <c r="D314" s="136"/>
      <c r="E314" s="136"/>
      <c r="F314" s="202"/>
      <c r="G314" s="202"/>
      <c r="H314" s="202"/>
      <c r="I314" s="202"/>
      <c r="J314" s="203"/>
      <c r="K314" s="140"/>
      <c r="L314" s="15"/>
      <c r="M314" s="15"/>
      <c r="N314" s="15"/>
      <c r="O314" s="15"/>
    </row>
    <row r="315" spans="1:15" s="133" customFormat="1" ht="11.25">
      <c r="A315" s="200"/>
      <c r="B315" s="201"/>
      <c r="C315" s="136"/>
      <c r="D315" s="136"/>
      <c r="E315" s="136"/>
      <c r="F315" s="202"/>
      <c r="G315" s="202"/>
      <c r="H315" s="202"/>
      <c r="I315" s="202"/>
      <c r="J315" s="203"/>
      <c r="K315" s="140"/>
      <c r="L315" s="15"/>
      <c r="M315" s="15"/>
      <c r="N315" s="15"/>
      <c r="O315" s="15"/>
    </row>
    <row r="316" spans="1:15" s="133" customFormat="1" ht="11.25">
      <c r="A316" s="200"/>
      <c r="B316" s="201"/>
      <c r="C316" s="136"/>
      <c r="D316" s="136"/>
      <c r="E316" s="136"/>
      <c r="F316" s="202"/>
      <c r="G316" s="202"/>
      <c r="H316" s="202"/>
      <c r="I316" s="202"/>
      <c r="J316" s="203"/>
      <c r="K316" s="140"/>
      <c r="L316" s="15"/>
      <c r="M316" s="15"/>
      <c r="N316" s="15"/>
      <c r="O316" s="15"/>
    </row>
    <row r="317" spans="1:15" s="133" customFormat="1" ht="11.25">
      <c r="A317" s="200"/>
      <c r="B317" s="201"/>
      <c r="C317" s="136"/>
      <c r="D317" s="136"/>
      <c r="E317" s="136"/>
      <c r="F317" s="202"/>
      <c r="G317" s="202"/>
      <c r="H317" s="202"/>
      <c r="I317" s="202"/>
      <c r="J317" s="203"/>
      <c r="K317" s="140"/>
      <c r="L317" s="15"/>
      <c r="M317" s="15"/>
      <c r="N317" s="15"/>
      <c r="O317" s="15"/>
    </row>
    <row r="318" spans="1:15" s="133" customFormat="1" ht="11.25">
      <c r="A318" s="200"/>
      <c r="B318" s="201"/>
      <c r="C318" s="136"/>
      <c r="D318" s="136"/>
      <c r="E318" s="136"/>
      <c r="F318" s="202"/>
      <c r="G318" s="202"/>
      <c r="H318" s="202"/>
      <c r="I318" s="202"/>
      <c r="J318" s="203"/>
      <c r="K318" s="140"/>
      <c r="L318" s="15"/>
      <c r="M318" s="15"/>
      <c r="N318" s="15"/>
      <c r="O318" s="15"/>
    </row>
    <row r="319" spans="1:15" s="133" customFormat="1" ht="11.25">
      <c r="A319" s="200"/>
      <c r="B319" s="201"/>
      <c r="C319" s="136"/>
      <c r="D319" s="136"/>
      <c r="E319" s="136"/>
      <c r="F319" s="202"/>
      <c r="G319" s="202"/>
      <c r="H319" s="202"/>
      <c r="I319" s="202"/>
      <c r="J319" s="203"/>
      <c r="K319" s="140"/>
      <c r="L319" s="15"/>
      <c r="M319" s="15"/>
      <c r="N319" s="15"/>
      <c r="O319" s="15"/>
    </row>
    <row r="320" spans="1:15" s="133" customFormat="1" ht="11.25">
      <c r="A320" s="200"/>
      <c r="B320" s="201"/>
      <c r="C320" s="136"/>
      <c r="D320" s="136"/>
      <c r="E320" s="136"/>
      <c r="F320" s="202"/>
      <c r="G320" s="202"/>
      <c r="H320" s="202"/>
      <c r="I320" s="202"/>
      <c r="J320" s="203"/>
      <c r="K320" s="140"/>
      <c r="L320" s="15"/>
      <c r="M320" s="15"/>
      <c r="N320" s="15"/>
      <c r="O320" s="15"/>
    </row>
    <row r="321" spans="1:15" s="133" customFormat="1" ht="11.25">
      <c r="A321" s="200"/>
      <c r="B321" s="201"/>
      <c r="C321" s="136"/>
      <c r="D321" s="136"/>
      <c r="E321" s="136"/>
      <c r="F321" s="202"/>
      <c r="G321" s="202"/>
      <c r="H321" s="202"/>
      <c r="I321" s="202"/>
      <c r="J321" s="203"/>
      <c r="K321" s="140"/>
      <c r="L321" s="15"/>
      <c r="M321" s="15"/>
      <c r="N321" s="15"/>
      <c r="O321" s="15"/>
    </row>
    <row r="322" spans="1:15" s="133" customFormat="1" ht="11.25">
      <c r="A322" s="200"/>
      <c r="B322" s="201"/>
      <c r="C322" s="136"/>
      <c r="D322" s="136"/>
      <c r="E322" s="136"/>
      <c r="F322" s="202"/>
      <c r="G322" s="202"/>
      <c r="H322" s="202"/>
      <c r="I322" s="202"/>
      <c r="J322" s="203"/>
      <c r="K322" s="140"/>
      <c r="L322" s="15"/>
      <c r="M322" s="15"/>
      <c r="N322" s="15"/>
      <c r="O322" s="15"/>
    </row>
    <row r="323" spans="1:15" s="133" customFormat="1" ht="11.25">
      <c r="A323" s="200"/>
      <c r="B323" s="201"/>
      <c r="C323" s="136"/>
      <c r="D323" s="136"/>
      <c r="E323" s="136"/>
      <c r="F323" s="202"/>
      <c r="G323" s="202"/>
      <c r="H323" s="202"/>
      <c r="I323" s="202"/>
      <c r="J323" s="203"/>
      <c r="K323" s="140"/>
      <c r="L323" s="15"/>
      <c r="M323" s="15"/>
      <c r="N323" s="15"/>
      <c r="O323" s="15"/>
    </row>
    <row r="324" spans="1:15" s="133" customFormat="1" ht="11.25">
      <c r="A324" s="200"/>
      <c r="B324" s="201"/>
      <c r="C324" s="136"/>
      <c r="D324" s="136"/>
      <c r="E324" s="136"/>
      <c r="F324" s="202"/>
      <c r="G324" s="202"/>
      <c r="H324" s="202"/>
      <c r="I324" s="202"/>
      <c r="J324" s="203"/>
      <c r="K324" s="140"/>
      <c r="L324" s="15"/>
      <c r="M324" s="15"/>
      <c r="N324" s="15"/>
      <c r="O324" s="15"/>
    </row>
    <row r="325" spans="1:15" s="133" customFormat="1" ht="11.25">
      <c r="A325" s="200"/>
      <c r="B325" s="201"/>
      <c r="C325" s="136"/>
      <c r="D325" s="136"/>
      <c r="E325" s="136"/>
      <c r="F325" s="202"/>
      <c r="G325" s="202"/>
      <c r="H325" s="202"/>
      <c r="I325" s="202"/>
      <c r="J325" s="203"/>
      <c r="K325" s="140"/>
      <c r="L325" s="15"/>
      <c r="M325" s="15"/>
      <c r="N325" s="15"/>
      <c r="O325" s="15"/>
    </row>
    <row r="326" spans="1:15" s="133" customFormat="1" ht="11.25">
      <c r="A326" s="200"/>
      <c r="B326" s="201"/>
      <c r="C326" s="136"/>
      <c r="D326" s="136"/>
      <c r="E326" s="136"/>
      <c r="F326" s="202"/>
      <c r="G326" s="202"/>
      <c r="H326" s="202"/>
      <c r="I326" s="202"/>
      <c r="J326" s="203"/>
      <c r="K326" s="140"/>
      <c r="L326" s="15"/>
      <c r="M326" s="15"/>
      <c r="N326" s="15"/>
      <c r="O326" s="15"/>
    </row>
    <row r="327" spans="1:15" s="133" customFormat="1" ht="11.25">
      <c r="A327" s="200"/>
      <c r="B327" s="201"/>
      <c r="C327" s="136"/>
      <c r="D327" s="136"/>
      <c r="E327" s="136"/>
      <c r="F327" s="202"/>
      <c r="G327" s="202"/>
      <c r="H327" s="202"/>
      <c r="I327" s="202"/>
      <c r="J327" s="203"/>
      <c r="K327" s="140"/>
      <c r="L327" s="15"/>
      <c r="M327" s="15"/>
      <c r="N327" s="15"/>
      <c r="O327" s="15"/>
    </row>
    <row r="328" spans="1:15" s="133" customFormat="1" ht="11.25">
      <c r="A328" s="200"/>
      <c r="B328" s="201"/>
      <c r="C328" s="136"/>
      <c r="D328" s="136"/>
      <c r="E328" s="136"/>
      <c r="F328" s="202"/>
      <c r="G328" s="202"/>
      <c r="H328" s="202"/>
      <c r="I328" s="202"/>
      <c r="J328" s="203"/>
      <c r="K328" s="140"/>
      <c r="L328" s="15"/>
      <c r="M328" s="15"/>
      <c r="N328" s="15"/>
      <c r="O328" s="15"/>
    </row>
    <row r="329" spans="1:15" s="133" customFormat="1" ht="11.25">
      <c r="A329" s="200"/>
      <c r="B329" s="201"/>
      <c r="C329" s="136"/>
      <c r="D329" s="136"/>
      <c r="E329" s="136"/>
      <c r="F329" s="202"/>
      <c r="G329" s="202"/>
      <c r="H329" s="202"/>
      <c r="I329" s="202"/>
      <c r="J329" s="203"/>
      <c r="K329" s="140"/>
      <c r="L329" s="15"/>
      <c r="M329" s="15"/>
      <c r="N329" s="15"/>
      <c r="O329" s="15"/>
    </row>
    <row r="330" spans="1:15" s="133" customFormat="1" ht="11.25">
      <c r="A330" s="200"/>
      <c r="B330" s="201"/>
      <c r="C330" s="136"/>
      <c r="D330" s="136"/>
      <c r="E330" s="136"/>
      <c r="F330" s="202"/>
      <c r="G330" s="202"/>
      <c r="H330" s="202"/>
      <c r="I330" s="202"/>
      <c r="J330" s="203"/>
      <c r="K330" s="140"/>
      <c r="L330" s="15"/>
      <c r="M330" s="15"/>
      <c r="N330" s="15"/>
      <c r="O330" s="15"/>
    </row>
    <row r="331" spans="1:15" s="133" customFormat="1" ht="11.25">
      <c r="A331" s="200"/>
      <c r="B331" s="201"/>
      <c r="C331" s="136"/>
      <c r="D331" s="136"/>
      <c r="E331" s="136"/>
      <c r="F331" s="202"/>
      <c r="G331" s="202"/>
      <c r="H331" s="202"/>
      <c r="I331" s="202"/>
      <c r="J331" s="203"/>
      <c r="K331" s="140"/>
      <c r="L331" s="15"/>
      <c r="M331" s="15"/>
      <c r="N331" s="15"/>
      <c r="O331" s="15"/>
    </row>
    <row r="332" spans="1:15" s="133" customFormat="1" ht="11.25">
      <c r="A332" s="200"/>
      <c r="B332" s="201"/>
      <c r="C332" s="136"/>
      <c r="D332" s="136"/>
      <c r="E332" s="136"/>
      <c r="F332" s="202"/>
      <c r="G332" s="202"/>
      <c r="H332" s="202"/>
      <c r="I332" s="202"/>
      <c r="J332" s="203"/>
      <c r="K332" s="140"/>
      <c r="L332" s="15"/>
      <c r="M332" s="15"/>
      <c r="N332" s="15"/>
      <c r="O332" s="15"/>
    </row>
    <row r="333" spans="1:15" s="133" customFormat="1" ht="11.25">
      <c r="A333" s="200"/>
      <c r="B333" s="201"/>
      <c r="C333" s="136"/>
      <c r="D333" s="136"/>
      <c r="E333" s="136"/>
      <c r="F333" s="202"/>
      <c r="G333" s="202"/>
      <c r="H333" s="202"/>
      <c r="I333" s="202"/>
      <c r="J333" s="203"/>
      <c r="K333" s="140"/>
      <c r="L333" s="15"/>
      <c r="M333" s="15"/>
      <c r="N333" s="15"/>
      <c r="O333" s="15"/>
    </row>
    <row r="334" spans="1:15" s="133" customFormat="1" ht="11.25">
      <c r="A334" s="200"/>
      <c r="B334" s="201"/>
      <c r="C334" s="136"/>
      <c r="D334" s="136"/>
      <c r="E334" s="136"/>
      <c r="F334" s="202"/>
      <c r="G334" s="202"/>
      <c r="H334" s="202"/>
      <c r="I334" s="202"/>
      <c r="J334" s="203"/>
      <c r="K334" s="140"/>
      <c r="L334" s="15"/>
      <c r="M334" s="15"/>
      <c r="N334" s="15"/>
      <c r="O334" s="15"/>
    </row>
    <row r="335" spans="1:15" s="133" customFormat="1" ht="11.25">
      <c r="A335" s="200"/>
      <c r="B335" s="201"/>
      <c r="C335" s="136"/>
      <c r="D335" s="136"/>
      <c r="E335" s="136"/>
      <c r="F335" s="202"/>
      <c r="G335" s="202"/>
      <c r="H335" s="202"/>
      <c r="I335" s="202"/>
      <c r="J335" s="203"/>
      <c r="K335" s="140"/>
      <c r="L335" s="15"/>
      <c r="M335" s="15"/>
      <c r="N335" s="15"/>
      <c r="O335" s="15"/>
    </row>
    <row r="336" spans="1:15" s="133" customFormat="1" ht="39.75" customHeight="1" thickBot="1">
      <c r="A336" s="154" t="s">
        <v>73</v>
      </c>
      <c r="B336" s="196"/>
      <c r="C336" s="197"/>
      <c r="D336" s="197"/>
      <c r="E336" s="197"/>
      <c r="F336" s="197"/>
      <c r="G336" s="197"/>
      <c r="H336" s="197"/>
      <c r="I336" s="197"/>
      <c r="J336" s="198"/>
      <c r="K336" s="140"/>
      <c r="L336" s="15"/>
      <c r="M336" s="15"/>
      <c r="N336" s="15"/>
      <c r="O336" s="15"/>
    </row>
    <row r="337" spans="1:15" s="133" customFormat="1" ht="11.25">
      <c r="A337" s="199"/>
      <c r="B337" s="199"/>
      <c r="C337" s="199"/>
      <c r="D337" s="199"/>
      <c r="E337" s="199"/>
      <c r="F337" s="199"/>
      <c r="G337" s="199"/>
      <c r="H337" s="199"/>
      <c r="I337" s="199"/>
      <c r="J337" s="199"/>
      <c r="K337" s="140"/>
      <c r="L337" s="15"/>
      <c r="M337" s="15"/>
      <c r="N337" s="15"/>
      <c r="O337" s="15"/>
    </row>
    <row r="338" spans="1:15" s="133" customFormat="1" ht="11.25">
      <c r="A338" s="130" t="s">
        <v>56</v>
      </c>
      <c r="B338" s="21" t="s">
        <v>57</v>
      </c>
      <c r="C338" s="211" t="s">
        <v>7</v>
      </c>
      <c r="D338" s="212"/>
      <c r="E338" s="212"/>
      <c r="F338" s="212"/>
      <c r="G338" s="212"/>
      <c r="H338" s="213"/>
      <c r="I338" s="21" t="s">
        <v>59</v>
      </c>
      <c r="J338" s="22" t="s">
        <v>58</v>
      </c>
      <c r="K338"/>
      <c r="L338"/>
      <c r="M338"/>
      <c r="N338"/>
      <c r="O338"/>
    </row>
    <row r="339" spans="1:15" s="133" customFormat="1" ht="11.25">
      <c r="A339" s="134"/>
      <c r="B339" s="135"/>
      <c r="C339" s="205"/>
      <c r="D339" s="206"/>
      <c r="E339" s="206"/>
      <c r="F339" s="206"/>
      <c r="G339" s="206"/>
      <c r="H339" s="206"/>
      <c r="I339" s="116">
        <f>(J339)-(SUM(D343:E372))</f>
        <v>0</v>
      </c>
      <c r="J339" s="117">
        <v>0</v>
      </c>
      <c r="K339"/>
      <c r="L339"/>
      <c r="M339"/>
      <c r="N339"/>
      <c r="O339"/>
    </row>
    <row r="340" spans="1:15" s="133" customFormat="1" ht="11.25">
      <c r="A340" s="130" t="s">
        <v>60</v>
      </c>
      <c r="B340" s="205"/>
      <c r="C340" s="206"/>
      <c r="D340" s="206"/>
      <c r="E340" s="206"/>
      <c r="F340" s="206"/>
      <c r="G340" s="206"/>
      <c r="H340" s="206"/>
      <c r="I340" s="21" t="s">
        <v>72</v>
      </c>
      <c r="J340" s="22" t="s">
        <v>71</v>
      </c>
      <c r="K340"/>
      <c r="L340"/>
      <c r="M340"/>
      <c r="N340"/>
      <c r="O340"/>
    </row>
    <row r="341" spans="1:15" s="133" customFormat="1" ht="11.25">
      <c r="A341" s="130" t="s">
        <v>69</v>
      </c>
      <c r="B341" s="206"/>
      <c r="C341" s="206"/>
      <c r="D341" s="206"/>
      <c r="E341" s="206"/>
      <c r="F341" s="206"/>
      <c r="G341" s="206"/>
      <c r="H341" s="206"/>
      <c r="I341" s="137"/>
      <c r="J341" s="138"/>
      <c r="K341"/>
      <c r="L341"/>
      <c r="M341"/>
      <c r="N341"/>
      <c r="O341"/>
    </row>
    <row r="342" spans="1:15" s="139" customFormat="1" ht="21.75" customHeight="1">
      <c r="A342" s="207" t="s">
        <v>92</v>
      </c>
      <c r="B342" s="208"/>
      <c r="C342" s="186" t="s">
        <v>70</v>
      </c>
      <c r="D342" s="192" t="s">
        <v>68</v>
      </c>
      <c r="E342" s="186" t="s">
        <v>88</v>
      </c>
      <c r="F342" s="209" t="s">
        <v>75</v>
      </c>
      <c r="G342" s="209"/>
      <c r="H342" s="209"/>
      <c r="I342" s="209"/>
      <c r="J342" s="210"/>
      <c r="K342"/>
      <c r="L342"/>
      <c r="M342"/>
      <c r="N342"/>
      <c r="O342"/>
    </row>
    <row r="343" spans="1:15" s="133" customFormat="1" ht="11.25">
      <c r="A343" s="200"/>
      <c r="B343" s="201"/>
      <c r="C343" s="136"/>
      <c r="D343" s="136"/>
      <c r="E343" s="136"/>
      <c r="F343" s="204"/>
      <c r="G343" s="202"/>
      <c r="H343" s="202"/>
      <c r="I343" s="202"/>
      <c r="J343" s="203"/>
      <c r="K343" s="140"/>
      <c r="L343" s="15"/>
      <c r="M343" s="15"/>
      <c r="N343" s="15"/>
      <c r="O343" s="15"/>
    </row>
    <row r="344" spans="1:15" s="133" customFormat="1" ht="11.25">
      <c r="A344" s="200"/>
      <c r="B344" s="201"/>
      <c r="C344" s="136"/>
      <c r="D344" s="136"/>
      <c r="E344" s="136"/>
      <c r="F344" s="202"/>
      <c r="G344" s="202"/>
      <c r="H344" s="202"/>
      <c r="I344" s="202"/>
      <c r="J344" s="203"/>
      <c r="K344" s="140"/>
      <c r="L344" s="15"/>
      <c r="M344" s="15"/>
      <c r="N344" s="15"/>
      <c r="O344" s="15"/>
    </row>
    <row r="345" spans="1:15" s="133" customFormat="1" ht="11.25">
      <c r="A345" s="200"/>
      <c r="B345" s="201"/>
      <c r="C345" s="136"/>
      <c r="D345" s="136"/>
      <c r="E345" s="136"/>
      <c r="F345" s="202"/>
      <c r="G345" s="202"/>
      <c r="H345" s="202"/>
      <c r="I345" s="202"/>
      <c r="J345" s="203"/>
      <c r="K345" s="140"/>
      <c r="L345" s="15"/>
      <c r="M345" s="15"/>
      <c r="N345" s="15"/>
      <c r="O345" s="15"/>
    </row>
    <row r="346" spans="1:15" s="133" customFormat="1" ht="11.25">
      <c r="A346" s="200"/>
      <c r="B346" s="201"/>
      <c r="C346" s="136"/>
      <c r="D346" s="136"/>
      <c r="E346" s="136"/>
      <c r="F346" s="202"/>
      <c r="G346" s="202"/>
      <c r="H346" s="202"/>
      <c r="I346" s="202"/>
      <c r="J346" s="203"/>
      <c r="K346" s="140"/>
      <c r="L346" s="15"/>
      <c r="M346" s="15"/>
      <c r="N346" s="15"/>
      <c r="O346" s="15"/>
    </row>
    <row r="347" spans="1:15" s="133" customFormat="1" ht="11.25">
      <c r="A347" s="200"/>
      <c r="B347" s="201"/>
      <c r="C347" s="136"/>
      <c r="D347" s="136"/>
      <c r="E347" s="136"/>
      <c r="F347" s="202"/>
      <c r="G347" s="202"/>
      <c r="H347" s="202"/>
      <c r="I347" s="202"/>
      <c r="J347" s="203"/>
      <c r="K347" s="140"/>
      <c r="L347" s="15"/>
      <c r="M347" s="15"/>
      <c r="N347" s="15"/>
      <c r="O347" s="15"/>
    </row>
    <row r="348" spans="1:15" s="133" customFormat="1" ht="11.25">
      <c r="A348" s="200"/>
      <c r="B348" s="201"/>
      <c r="C348" s="136"/>
      <c r="D348" s="136"/>
      <c r="E348" s="136"/>
      <c r="F348" s="202"/>
      <c r="G348" s="202"/>
      <c r="H348" s="202"/>
      <c r="I348" s="202"/>
      <c r="J348" s="203"/>
      <c r="K348" s="140"/>
      <c r="L348" s="15"/>
      <c r="M348" s="15"/>
      <c r="N348" s="15"/>
      <c r="O348" s="15"/>
    </row>
    <row r="349" spans="1:15" s="133" customFormat="1" ht="11.25">
      <c r="A349" s="200"/>
      <c r="B349" s="201"/>
      <c r="C349" s="136"/>
      <c r="D349" s="136"/>
      <c r="E349" s="136"/>
      <c r="F349" s="202"/>
      <c r="G349" s="202"/>
      <c r="H349" s="202"/>
      <c r="I349" s="202"/>
      <c r="J349" s="203"/>
      <c r="K349" s="140"/>
      <c r="L349" s="15"/>
      <c r="M349" s="15"/>
      <c r="N349" s="15"/>
      <c r="O349" s="15"/>
    </row>
    <row r="350" spans="1:15" s="133" customFormat="1" ht="11.25">
      <c r="A350" s="200"/>
      <c r="B350" s="201"/>
      <c r="C350" s="136"/>
      <c r="D350" s="136"/>
      <c r="E350" s="136"/>
      <c r="F350" s="202"/>
      <c r="G350" s="202"/>
      <c r="H350" s="202"/>
      <c r="I350" s="202"/>
      <c r="J350" s="203"/>
      <c r="K350" s="140"/>
      <c r="L350" s="15"/>
      <c r="M350" s="15"/>
      <c r="N350" s="15"/>
      <c r="O350" s="15"/>
    </row>
    <row r="351" spans="1:15" s="133" customFormat="1" ht="11.25">
      <c r="A351" s="200"/>
      <c r="B351" s="201"/>
      <c r="C351" s="136"/>
      <c r="D351" s="136"/>
      <c r="E351" s="136"/>
      <c r="F351" s="202"/>
      <c r="G351" s="202"/>
      <c r="H351" s="202"/>
      <c r="I351" s="202"/>
      <c r="J351" s="203"/>
      <c r="K351" s="140"/>
      <c r="L351" s="15"/>
      <c r="M351" s="15"/>
      <c r="N351" s="15"/>
      <c r="O351" s="15"/>
    </row>
    <row r="352" spans="1:15" s="133" customFormat="1" ht="11.25">
      <c r="A352" s="200"/>
      <c r="B352" s="201"/>
      <c r="C352" s="136"/>
      <c r="D352" s="136"/>
      <c r="E352" s="136"/>
      <c r="F352" s="202"/>
      <c r="G352" s="202"/>
      <c r="H352" s="202"/>
      <c r="I352" s="202"/>
      <c r="J352" s="203"/>
      <c r="K352" s="140"/>
      <c r="L352" s="15"/>
      <c r="M352" s="15"/>
      <c r="N352" s="15"/>
      <c r="O352" s="15"/>
    </row>
    <row r="353" spans="1:15" s="133" customFormat="1" ht="11.25">
      <c r="A353" s="200"/>
      <c r="B353" s="201"/>
      <c r="C353" s="136"/>
      <c r="D353" s="136"/>
      <c r="E353" s="136"/>
      <c r="F353" s="202"/>
      <c r="G353" s="202"/>
      <c r="H353" s="202"/>
      <c r="I353" s="202"/>
      <c r="J353" s="203"/>
      <c r="K353" s="140"/>
      <c r="L353" s="15"/>
      <c r="M353" s="15"/>
      <c r="N353" s="15"/>
      <c r="O353" s="15"/>
    </row>
    <row r="354" spans="1:15" s="133" customFormat="1" ht="11.25">
      <c r="A354" s="200"/>
      <c r="B354" s="201"/>
      <c r="C354" s="136"/>
      <c r="D354" s="136"/>
      <c r="E354" s="136"/>
      <c r="F354" s="202"/>
      <c r="G354" s="202"/>
      <c r="H354" s="202"/>
      <c r="I354" s="202"/>
      <c r="J354" s="203"/>
      <c r="K354" s="140"/>
      <c r="L354" s="15"/>
      <c r="M354" s="15"/>
      <c r="N354" s="15"/>
      <c r="O354" s="15"/>
    </row>
    <row r="355" spans="1:15" s="133" customFormat="1" ht="11.25">
      <c r="A355" s="200"/>
      <c r="B355" s="201"/>
      <c r="C355" s="136"/>
      <c r="D355" s="136"/>
      <c r="E355" s="136"/>
      <c r="F355" s="202"/>
      <c r="G355" s="202"/>
      <c r="H355" s="202"/>
      <c r="I355" s="202"/>
      <c r="J355" s="203"/>
      <c r="K355" s="140"/>
      <c r="L355" s="15"/>
      <c r="M355" s="15"/>
      <c r="N355" s="15"/>
      <c r="O355" s="15"/>
    </row>
    <row r="356" spans="1:15" s="133" customFormat="1" ht="11.25">
      <c r="A356" s="200"/>
      <c r="B356" s="201"/>
      <c r="C356" s="136"/>
      <c r="D356" s="136"/>
      <c r="E356" s="136"/>
      <c r="F356" s="202"/>
      <c r="G356" s="202"/>
      <c r="H356" s="202"/>
      <c r="I356" s="202"/>
      <c r="J356" s="203"/>
      <c r="K356" s="140"/>
      <c r="L356" s="15"/>
      <c r="M356" s="15"/>
      <c r="N356" s="15"/>
      <c r="O356" s="15"/>
    </row>
    <row r="357" spans="1:15" s="133" customFormat="1" ht="11.25">
      <c r="A357" s="200"/>
      <c r="B357" s="201"/>
      <c r="C357" s="136"/>
      <c r="D357" s="136"/>
      <c r="E357" s="136"/>
      <c r="F357" s="202"/>
      <c r="G357" s="202"/>
      <c r="H357" s="202"/>
      <c r="I357" s="202"/>
      <c r="J357" s="203"/>
      <c r="K357" s="140"/>
      <c r="L357" s="15"/>
      <c r="M357" s="15"/>
      <c r="N357" s="15"/>
      <c r="O357" s="15"/>
    </row>
    <row r="358" spans="1:15" s="133" customFormat="1" ht="11.25">
      <c r="A358" s="200"/>
      <c r="B358" s="201"/>
      <c r="C358" s="136"/>
      <c r="D358" s="136"/>
      <c r="E358" s="136"/>
      <c r="F358" s="202"/>
      <c r="G358" s="202"/>
      <c r="H358" s="202"/>
      <c r="I358" s="202"/>
      <c r="J358" s="203"/>
      <c r="K358" s="140"/>
      <c r="L358" s="15"/>
      <c r="M358" s="15"/>
      <c r="N358" s="15"/>
      <c r="O358" s="15"/>
    </row>
    <row r="359" spans="1:15" s="133" customFormat="1" ht="11.25">
      <c r="A359" s="200"/>
      <c r="B359" s="201"/>
      <c r="C359" s="136"/>
      <c r="D359" s="136"/>
      <c r="E359" s="136"/>
      <c r="F359" s="202"/>
      <c r="G359" s="202"/>
      <c r="H359" s="202"/>
      <c r="I359" s="202"/>
      <c r="J359" s="203"/>
      <c r="K359" s="140"/>
      <c r="L359" s="15"/>
      <c r="M359" s="15"/>
      <c r="N359" s="15"/>
      <c r="O359" s="15"/>
    </row>
    <row r="360" spans="1:15" s="133" customFormat="1" ht="11.25">
      <c r="A360" s="200"/>
      <c r="B360" s="201"/>
      <c r="C360" s="136"/>
      <c r="D360" s="136"/>
      <c r="E360" s="136"/>
      <c r="F360" s="202"/>
      <c r="G360" s="202"/>
      <c r="H360" s="202"/>
      <c r="I360" s="202"/>
      <c r="J360" s="203"/>
      <c r="K360" s="140"/>
      <c r="L360" s="15"/>
      <c r="M360" s="15"/>
      <c r="N360" s="15"/>
      <c r="O360" s="15"/>
    </row>
    <row r="361" spans="1:15" s="133" customFormat="1" ht="11.25">
      <c r="A361" s="200"/>
      <c r="B361" s="201"/>
      <c r="C361" s="136"/>
      <c r="D361" s="136"/>
      <c r="E361" s="136"/>
      <c r="F361" s="202"/>
      <c r="G361" s="202"/>
      <c r="H361" s="202"/>
      <c r="I361" s="202"/>
      <c r="J361" s="203"/>
      <c r="K361" s="140"/>
      <c r="L361" s="15"/>
      <c r="M361" s="15"/>
      <c r="N361" s="15"/>
      <c r="O361" s="15"/>
    </row>
    <row r="362" spans="1:15" s="133" customFormat="1" ht="11.25">
      <c r="A362" s="200"/>
      <c r="B362" s="201"/>
      <c r="C362" s="136"/>
      <c r="D362" s="136"/>
      <c r="E362" s="136"/>
      <c r="F362" s="202"/>
      <c r="G362" s="202"/>
      <c r="H362" s="202"/>
      <c r="I362" s="202"/>
      <c r="J362" s="203"/>
      <c r="K362" s="140"/>
      <c r="L362" s="15"/>
      <c r="M362" s="15"/>
      <c r="N362" s="15"/>
      <c r="O362" s="15"/>
    </row>
    <row r="363" spans="1:15" s="133" customFormat="1" ht="11.25">
      <c r="A363" s="200"/>
      <c r="B363" s="201"/>
      <c r="C363" s="136"/>
      <c r="D363" s="136"/>
      <c r="E363" s="136"/>
      <c r="F363" s="202"/>
      <c r="G363" s="202"/>
      <c r="H363" s="202"/>
      <c r="I363" s="202"/>
      <c r="J363" s="203"/>
      <c r="K363" s="140"/>
      <c r="L363" s="15"/>
      <c r="M363" s="15"/>
      <c r="N363" s="15"/>
      <c r="O363" s="15"/>
    </row>
    <row r="364" spans="1:15" s="133" customFormat="1" ht="11.25">
      <c r="A364" s="200"/>
      <c r="B364" s="201"/>
      <c r="C364" s="136"/>
      <c r="D364" s="136"/>
      <c r="E364" s="136"/>
      <c r="F364" s="202"/>
      <c r="G364" s="202"/>
      <c r="H364" s="202"/>
      <c r="I364" s="202"/>
      <c r="J364" s="203"/>
      <c r="K364" s="140"/>
      <c r="L364" s="15"/>
      <c r="M364" s="15"/>
      <c r="N364" s="15"/>
      <c r="O364" s="15"/>
    </row>
    <row r="365" spans="1:15" s="133" customFormat="1" ht="11.25">
      <c r="A365" s="200"/>
      <c r="B365" s="201"/>
      <c r="C365" s="136"/>
      <c r="D365" s="136"/>
      <c r="E365" s="136"/>
      <c r="F365" s="202"/>
      <c r="G365" s="202"/>
      <c r="H365" s="202"/>
      <c r="I365" s="202"/>
      <c r="J365" s="203"/>
      <c r="K365" s="140"/>
      <c r="L365" s="15"/>
      <c r="M365" s="15"/>
      <c r="N365" s="15"/>
      <c r="O365" s="15"/>
    </row>
    <row r="366" spans="1:15" s="133" customFormat="1" ht="11.25">
      <c r="A366" s="200"/>
      <c r="B366" s="201"/>
      <c r="C366" s="136"/>
      <c r="D366" s="136"/>
      <c r="E366" s="136"/>
      <c r="F366" s="202"/>
      <c r="G366" s="202"/>
      <c r="H366" s="202"/>
      <c r="I366" s="202"/>
      <c r="J366" s="203"/>
      <c r="K366" s="140"/>
      <c r="L366" s="15"/>
      <c r="M366" s="15"/>
      <c r="N366" s="15"/>
      <c r="O366" s="15"/>
    </row>
    <row r="367" spans="1:15" s="133" customFormat="1" ht="11.25">
      <c r="A367" s="200"/>
      <c r="B367" s="201"/>
      <c r="C367" s="136"/>
      <c r="D367" s="136"/>
      <c r="E367" s="136"/>
      <c r="F367" s="202"/>
      <c r="G367" s="202"/>
      <c r="H367" s="202"/>
      <c r="I367" s="202"/>
      <c r="J367" s="203"/>
      <c r="K367" s="140"/>
      <c r="L367" s="15"/>
      <c r="M367" s="15"/>
      <c r="N367" s="15"/>
      <c r="O367" s="15"/>
    </row>
    <row r="368" spans="1:15" s="133" customFormat="1" ht="11.25">
      <c r="A368" s="200"/>
      <c r="B368" s="201"/>
      <c r="C368" s="136"/>
      <c r="D368" s="136"/>
      <c r="E368" s="136"/>
      <c r="F368" s="202"/>
      <c r="G368" s="202"/>
      <c r="H368" s="202"/>
      <c r="I368" s="202"/>
      <c r="J368" s="203"/>
      <c r="K368" s="140"/>
      <c r="L368" s="15"/>
      <c r="M368" s="15"/>
      <c r="N368" s="15"/>
      <c r="O368" s="15"/>
    </row>
    <row r="369" spans="1:15" s="133" customFormat="1" ht="11.25">
      <c r="A369" s="200"/>
      <c r="B369" s="201"/>
      <c r="C369" s="136"/>
      <c r="D369" s="136"/>
      <c r="E369" s="136"/>
      <c r="F369" s="202"/>
      <c r="G369" s="202"/>
      <c r="H369" s="202"/>
      <c r="I369" s="202"/>
      <c r="J369" s="203"/>
      <c r="K369" s="140"/>
      <c r="L369" s="15"/>
      <c r="M369" s="15"/>
      <c r="N369" s="15"/>
      <c r="O369" s="15"/>
    </row>
    <row r="370" spans="1:15" s="133" customFormat="1" ht="11.25">
      <c r="A370" s="200"/>
      <c r="B370" s="201"/>
      <c r="C370" s="136"/>
      <c r="D370" s="136"/>
      <c r="E370" s="136"/>
      <c r="F370" s="202"/>
      <c r="G370" s="202"/>
      <c r="H370" s="202"/>
      <c r="I370" s="202"/>
      <c r="J370" s="203"/>
      <c r="K370" s="140"/>
      <c r="L370" s="15"/>
      <c r="M370" s="15"/>
      <c r="N370" s="15"/>
      <c r="O370" s="15"/>
    </row>
    <row r="371" spans="1:15" s="133" customFormat="1" ht="11.25">
      <c r="A371" s="200"/>
      <c r="B371" s="201"/>
      <c r="C371" s="136"/>
      <c r="D371" s="136"/>
      <c r="E371" s="136"/>
      <c r="F371" s="202"/>
      <c r="G371" s="202"/>
      <c r="H371" s="202"/>
      <c r="I371" s="202"/>
      <c r="J371" s="203"/>
      <c r="K371" s="140"/>
      <c r="L371" s="15"/>
      <c r="M371" s="15"/>
      <c r="N371" s="15"/>
      <c r="O371" s="15"/>
    </row>
    <row r="372" spans="1:15" s="133" customFormat="1" ht="11.25">
      <c r="A372" s="200"/>
      <c r="B372" s="201"/>
      <c r="C372" s="136"/>
      <c r="D372" s="136"/>
      <c r="E372" s="136"/>
      <c r="F372" s="202"/>
      <c r="G372" s="202"/>
      <c r="H372" s="202"/>
      <c r="I372" s="202"/>
      <c r="J372" s="203"/>
      <c r="K372" s="140"/>
      <c r="L372" s="15"/>
      <c r="M372" s="15"/>
      <c r="N372" s="15"/>
      <c r="O372" s="15"/>
    </row>
    <row r="373" spans="1:15" s="133" customFormat="1" ht="39.75" customHeight="1" thickBot="1">
      <c r="A373" s="154" t="s">
        <v>73</v>
      </c>
      <c r="B373" s="196"/>
      <c r="C373" s="197"/>
      <c r="D373" s="197"/>
      <c r="E373" s="197"/>
      <c r="F373" s="197"/>
      <c r="G373" s="197"/>
      <c r="H373" s="197"/>
      <c r="I373" s="197"/>
      <c r="J373" s="198"/>
      <c r="K373" s="140"/>
      <c r="L373" s="15"/>
      <c r="M373" s="15"/>
      <c r="N373" s="15"/>
      <c r="O373" s="15"/>
    </row>
    <row r="374" spans="1:15" s="133" customFormat="1" ht="11.25">
      <c r="A374" s="199"/>
      <c r="B374" s="199"/>
      <c r="C374" s="199"/>
      <c r="D374" s="199"/>
      <c r="E374" s="199"/>
      <c r="F374" s="199"/>
      <c r="G374" s="199"/>
      <c r="H374" s="199"/>
      <c r="I374" s="199"/>
      <c r="J374" s="199"/>
      <c r="K374" s="140"/>
      <c r="L374" s="15"/>
      <c r="M374" s="15"/>
      <c r="N374" s="15"/>
      <c r="O374" s="15"/>
    </row>
    <row r="375" spans="1:15" s="133" customFormat="1" ht="11.25">
      <c r="A375" s="130" t="s">
        <v>56</v>
      </c>
      <c r="B375" s="21" t="s">
        <v>57</v>
      </c>
      <c r="C375" s="211" t="s">
        <v>7</v>
      </c>
      <c r="D375" s="212"/>
      <c r="E375" s="212"/>
      <c r="F375" s="212"/>
      <c r="G375" s="212"/>
      <c r="H375" s="213"/>
      <c r="I375" s="21" t="s">
        <v>59</v>
      </c>
      <c r="J375" s="22" t="s">
        <v>58</v>
      </c>
      <c r="K375"/>
      <c r="L375"/>
      <c r="M375"/>
      <c r="N375"/>
      <c r="O375"/>
    </row>
    <row r="376" spans="1:15" s="133" customFormat="1" ht="11.25">
      <c r="A376" s="134"/>
      <c r="B376" s="135"/>
      <c r="C376" s="205"/>
      <c r="D376" s="206"/>
      <c r="E376" s="206"/>
      <c r="F376" s="206"/>
      <c r="G376" s="206"/>
      <c r="H376" s="206"/>
      <c r="I376" s="116">
        <f>(J376)-(SUM(D380:E409))</f>
        <v>0</v>
      </c>
      <c r="J376" s="117">
        <v>0</v>
      </c>
      <c r="K376"/>
      <c r="L376"/>
      <c r="M376"/>
      <c r="N376"/>
      <c r="O376"/>
    </row>
    <row r="377" spans="1:15" s="133" customFormat="1" ht="11.25">
      <c r="A377" s="130" t="s">
        <v>60</v>
      </c>
      <c r="B377" s="205"/>
      <c r="C377" s="206"/>
      <c r="D377" s="206"/>
      <c r="E377" s="206"/>
      <c r="F377" s="206"/>
      <c r="G377" s="206"/>
      <c r="H377" s="206"/>
      <c r="I377" s="21" t="s">
        <v>72</v>
      </c>
      <c r="J377" s="22" t="s">
        <v>71</v>
      </c>
      <c r="K377"/>
      <c r="L377"/>
      <c r="M377"/>
      <c r="N377"/>
      <c r="O377"/>
    </row>
    <row r="378" spans="1:15" s="133" customFormat="1" ht="11.25">
      <c r="A378" s="130" t="s">
        <v>69</v>
      </c>
      <c r="B378" s="206"/>
      <c r="C378" s="206"/>
      <c r="D378" s="206"/>
      <c r="E378" s="206"/>
      <c r="F378" s="206"/>
      <c r="G378" s="206"/>
      <c r="H378" s="206"/>
      <c r="I378" s="137"/>
      <c r="J378" s="138"/>
      <c r="K378"/>
      <c r="L378"/>
      <c r="M378"/>
      <c r="N378"/>
      <c r="O378"/>
    </row>
    <row r="379" spans="1:15" s="139" customFormat="1" ht="21.75" customHeight="1">
      <c r="A379" s="207" t="s">
        <v>92</v>
      </c>
      <c r="B379" s="208"/>
      <c r="C379" s="186" t="s">
        <v>70</v>
      </c>
      <c r="D379" s="192" t="s">
        <v>68</v>
      </c>
      <c r="E379" s="186" t="s">
        <v>88</v>
      </c>
      <c r="F379" s="209" t="s">
        <v>75</v>
      </c>
      <c r="G379" s="209"/>
      <c r="H379" s="209"/>
      <c r="I379" s="209"/>
      <c r="J379" s="210"/>
      <c r="K379"/>
      <c r="L379"/>
      <c r="M379"/>
      <c r="N379"/>
      <c r="O379"/>
    </row>
    <row r="380" spans="1:15" s="133" customFormat="1" ht="11.25">
      <c r="A380" s="200"/>
      <c r="B380" s="201"/>
      <c r="C380" s="136"/>
      <c r="D380" s="136"/>
      <c r="E380" s="136"/>
      <c r="F380" s="204"/>
      <c r="G380" s="202"/>
      <c r="H380" s="202"/>
      <c r="I380" s="202"/>
      <c r="J380" s="203"/>
      <c r="K380" s="140"/>
      <c r="L380" s="15"/>
      <c r="M380" s="15"/>
      <c r="N380" s="15"/>
      <c r="O380" s="15"/>
    </row>
    <row r="381" spans="1:15" s="133" customFormat="1" ht="11.25">
      <c r="A381" s="200"/>
      <c r="B381" s="201"/>
      <c r="C381" s="136"/>
      <c r="D381" s="136"/>
      <c r="E381" s="136"/>
      <c r="F381" s="202"/>
      <c r="G381" s="202"/>
      <c r="H381" s="202"/>
      <c r="I381" s="202"/>
      <c r="J381" s="203"/>
      <c r="K381" s="140"/>
      <c r="L381" s="15"/>
      <c r="M381" s="15"/>
      <c r="N381" s="15"/>
      <c r="O381" s="15"/>
    </row>
    <row r="382" spans="1:15" s="133" customFormat="1" ht="11.25">
      <c r="A382" s="200"/>
      <c r="B382" s="201"/>
      <c r="C382" s="136"/>
      <c r="D382" s="136"/>
      <c r="E382" s="136"/>
      <c r="F382" s="202"/>
      <c r="G382" s="202"/>
      <c r="H382" s="202"/>
      <c r="I382" s="202"/>
      <c r="J382" s="203"/>
      <c r="K382" s="140"/>
      <c r="L382" s="15"/>
      <c r="M382" s="15"/>
      <c r="N382" s="15"/>
      <c r="O382" s="15"/>
    </row>
    <row r="383" spans="1:15" s="133" customFormat="1" ht="11.25">
      <c r="A383" s="200"/>
      <c r="B383" s="201"/>
      <c r="C383" s="136"/>
      <c r="D383" s="136"/>
      <c r="E383" s="136"/>
      <c r="F383" s="202"/>
      <c r="G383" s="202"/>
      <c r="H383" s="202"/>
      <c r="I383" s="202"/>
      <c r="J383" s="203"/>
      <c r="K383" s="140"/>
      <c r="L383" s="15"/>
      <c r="M383" s="15"/>
      <c r="N383" s="15"/>
      <c r="O383" s="15"/>
    </row>
    <row r="384" spans="1:15" s="133" customFormat="1" ht="11.25">
      <c r="A384" s="200"/>
      <c r="B384" s="201"/>
      <c r="C384" s="136"/>
      <c r="D384" s="136"/>
      <c r="E384" s="136"/>
      <c r="F384" s="202"/>
      <c r="G384" s="202"/>
      <c r="H384" s="202"/>
      <c r="I384" s="202"/>
      <c r="J384" s="203"/>
      <c r="K384" s="140"/>
      <c r="L384" s="15"/>
      <c r="M384" s="15"/>
      <c r="N384" s="15"/>
      <c r="O384" s="15"/>
    </row>
    <row r="385" spans="1:15" s="133" customFormat="1" ht="11.25">
      <c r="A385" s="200"/>
      <c r="B385" s="201"/>
      <c r="C385" s="136"/>
      <c r="D385" s="136"/>
      <c r="E385" s="136"/>
      <c r="F385" s="202"/>
      <c r="G385" s="202"/>
      <c r="H385" s="202"/>
      <c r="I385" s="202"/>
      <c r="J385" s="203"/>
      <c r="K385" s="140"/>
      <c r="L385" s="15"/>
      <c r="M385" s="15"/>
      <c r="N385" s="15"/>
      <c r="O385" s="15"/>
    </row>
    <row r="386" spans="1:15" s="133" customFormat="1" ht="11.25">
      <c r="A386" s="200"/>
      <c r="B386" s="201"/>
      <c r="C386" s="136"/>
      <c r="D386" s="136"/>
      <c r="E386" s="136"/>
      <c r="F386" s="202"/>
      <c r="G386" s="202"/>
      <c r="H386" s="202"/>
      <c r="I386" s="202"/>
      <c r="J386" s="203"/>
      <c r="K386" s="140"/>
      <c r="L386" s="15"/>
      <c r="M386" s="15"/>
      <c r="N386" s="15"/>
      <c r="O386" s="15"/>
    </row>
    <row r="387" spans="1:15" s="133" customFormat="1" ht="11.25">
      <c r="A387" s="200"/>
      <c r="B387" s="201"/>
      <c r="C387" s="136"/>
      <c r="D387" s="136"/>
      <c r="E387" s="136"/>
      <c r="F387" s="202"/>
      <c r="G387" s="202"/>
      <c r="H387" s="202"/>
      <c r="I387" s="202"/>
      <c r="J387" s="203"/>
      <c r="K387" s="140"/>
      <c r="L387" s="15"/>
      <c r="M387" s="15"/>
      <c r="N387" s="15"/>
      <c r="O387" s="15"/>
    </row>
    <row r="388" spans="1:15" s="133" customFormat="1" ht="11.25">
      <c r="A388" s="200"/>
      <c r="B388" s="201"/>
      <c r="C388" s="136"/>
      <c r="D388" s="136"/>
      <c r="E388" s="136"/>
      <c r="F388" s="202"/>
      <c r="G388" s="202"/>
      <c r="H388" s="202"/>
      <c r="I388" s="202"/>
      <c r="J388" s="203"/>
      <c r="K388" s="140"/>
      <c r="L388" s="15"/>
      <c r="M388" s="15"/>
      <c r="N388" s="15"/>
      <c r="O388" s="15"/>
    </row>
    <row r="389" spans="1:15" s="133" customFormat="1" ht="11.25">
      <c r="A389" s="200"/>
      <c r="B389" s="201"/>
      <c r="C389" s="136"/>
      <c r="D389" s="136"/>
      <c r="E389" s="136"/>
      <c r="F389" s="202"/>
      <c r="G389" s="202"/>
      <c r="H389" s="202"/>
      <c r="I389" s="202"/>
      <c r="J389" s="203"/>
      <c r="K389" s="140"/>
      <c r="L389" s="15"/>
      <c r="M389" s="15"/>
      <c r="N389" s="15"/>
      <c r="O389" s="15"/>
    </row>
    <row r="390" spans="1:15" s="133" customFormat="1" ht="11.25">
      <c r="A390" s="200"/>
      <c r="B390" s="201"/>
      <c r="C390" s="136"/>
      <c r="D390" s="136"/>
      <c r="E390" s="136"/>
      <c r="F390" s="202"/>
      <c r="G390" s="202"/>
      <c r="H390" s="202"/>
      <c r="I390" s="202"/>
      <c r="J390" s="203"/>
      <c r="K390" s="140"/>
      <c r="L390" s="15"/>
      <c r="M390" s="15"/>
      <c r="N390" s="15"/>
      <c r="O390" s="15"/>
    </row>
    <row r="391" spans="1:15" s="133" customFormat="1" ht="11.25">
      <c r="A391" s="200"/>
      <c r="B391" s="201"/>
      <c r="C391" s="136"/>
      <c r="D391" s="136"/>
      <c r="E391" s="136"/>
      <c r="F391" s="202"/>
      <c r="G391" s="202"/>
      <c r="H391" s="202"/>
      <c r="I391" s="202"/>
      <c r="J391" s="203"/>
      <c r="K391" s="140"/>
      <c r="L391" s="15"/>
      <c r="M391" s="15"/>
      <c r="N391" s="15"/>
      <c r="O391" s="15"/>
    </row>
    <row r="392" spans="1:15" s="133" customFormat="1" ht="11.25">
      <c r="A392" s="200"/>
      <c r="B392" s="201"/>
      <c r="C392" s="136"/>
      <c r="D392" s="136"/>
      <c r="E392" s="136"/>
      <c r="F392" s="202"/>
      <c r="G392" s="202"/>
      <c r="H392" s="202"/>
      <c r="I392" s="202"/>
      <c r="J392" s="203"/>
      <c r="K392" s="140"/>
      <c r="L392" s="15"/>
      <c r="M392" s="15"/>
      <c r="N392" s="15"/>
      <c r="O392" s="15"/>
    </row>
    <row r="393" spans="1:15" s="133" customFormat="1" ht="11.25">
      <c r="A393" s="200"/>
      <c r="B393" s="201"/>
      <c r="C393" s="136"/>
      <c r="D393" s="136"/>
      <c r="E393" s="136"/>
      <c r="F393" s="202"/>
      <c r="G393" s="202"/>
      <c r="H393" s="202"/>
      <c r="I393" s="202"/>
      <c r="J393" s="203"/>
      <c r="K393" s="140"/>
      <c r="L393" s="15"/>
      <c r="M393" s="15"/>
      <c r="N393" s="15"/>
      <c r="O393" s="15"/>
    </row>
    <row r="394" spans="1:15" s="133" customFormat="1" ht="11.25">
      <c r="A394" s="200"/>
      <c r="B394" s="201"/>
      <c r="C394" s="136"/>
      <c r="D394" s="136"/>
      <c r="E394" s="136"/>
      <c r="F394" s="202"/>
      <c r="G394" s="202"/>
      <c r="H394" s="202"/>
      <c r="I394" s="202"/>
      <c r="J394" s="203"/>
      <c r="K394" s="140"/>
      <c r="L394" s="15"/>
      <c r="M394" s="15"/>
      <c r="N394" s="15"/>
      <c r="O394" s="15"/>
    </row>
    <row r="395" spans="1:15" s="133" customFormat="1" ht="11.25">
      <c r="A395" s="200"/>
      <c r="B395" s="201"/>
      <c r="C395" s="136"/>
      <c r="D395" s="136"/>
      <c r="E395" s="136"/>
      <c r="F395" s="202"/>
      <c r="G395" s="202"/>
      <c r="H395" s="202"/>
      <c r="I395" s="202"/>
      <c r="J395" s="203"/>
      <c r="K395" s="140"/>
      <c r="L395" s="15"/>
      <c r="M395" s="15"/>
      <c r="N395" s="15"/>
      <c r="O395" s="15"/>
    </row>
    <row r="396" spans="1:15" s="133" customFormat="1" ht="11.25">
      <c r="A396" s="200"/>
      <c r="B396" s="201"/>
      <c r="C396" s="136"/>
      <c r="D396" s="136"/>
      <c r="E396" s="136"/>
      <c r="F396" s="202"/>
      <c r="G396" s="202"/>
      <c r="H396" s="202"/>
      <c r="I396" s="202"/>
      <c r="J396" s="203"/>
      <c r="K396" s="140"/>
      <c r="L396" s="15"/>
      <c r="M396" s="15"/>
      <c r="N396" s="15"/>
      <c r="O396" s="15"/>
    </row>
    <row r="397" spans="1:15" s="133" customFormat="1" ht="11.25">
      <c r="A397" s="200"/>
      <c r="B397" s="201"/>
      <c r="C397" s="136"/>
      <c r="D397" s="136"/>
      <c r="E397" s="136"/>
      <c r="F397" s="202"/>
      <c r="G397" s="202"/>
      <c r="H397" s="202"/>
      <c r="I397" s="202"/>
      <c r="J397" s="203"/>
      <c r="K397" s="140"/>
      <c r="L397" s="15"/>
      <c r="M397" s="15"/>
      <c r="N397" s="15"/>
      <c r="O397" s="15"/>
    </row>
    <row r="398" spans="1:15" s="133" customFormat="1" ht="11.25">
      <c r="A398" s="200"/>
      <c r="B398" s="201"/>
      <c r="C398" s="136"/>
      <c r="D398" s="136"/>
      <c r="E398" s="136"/>
      <c r="F398" s="202"/>
      <c r="G398" s="202"/>
      <c r="H398" s="202"/>
      <c r="I398" s="202"/>
      <c r="J398" s="203"/>
      <c r="K398" s="140"/>
      <c r="L398" s="15"/>
      <c r="M398" s="15"/>
      <c r="N398" s="15"/>
      <c r="O398" s="15"/>
    </row>
    <row r="399" spans="1:15" s="133" customFormat="1" ht="11.25">
      <c r="A399" s="200"/>
      <c r="B399" s="201"/>
      <c r="C399" s="136"/>
      <c r="D399" s="136"/>
      <c r="E399" s="136"/>
      <c r="F399" s="202"/>
      <c r="G399" s="202"/>
      <c r="H399" s="202"/>
      <c r="I399" s="202"/>
      <c r="J399" s="203"/>
      <c r="K399" s="140"/>
      <c r="L399" s="15"/>
      <c r="M399" s="15"/>
      <c r="N399" s="15"/>
      <c r="O399" s="15"/>
    </row>
    <row r="400" spans="1:15" s="133" customFormat="1" ht="11.25">
      <c r="A400" s="200"/>
      <c r="B400" s="201"/>
      <c r="C400" s="136"/>
      <c r="D400" s="136"/>
      <c r="E400" s="136"/>
      <c r="F400" s="202"/>
      <c r="G400" s="202"/>
      <c r="H400" s="202"/>
      <c r="I400" s="202"/>
      <c r="J400" s="203"/>
      <c r="K400" s="140"/>
      <c r="L400" s="15"/>
      <c r="M400" s="15"/>
      <c r="N400" s="15"/>
      <c r="O400" s="15"/>
    </row>
    <row r="401" spans="1:15" s="133" customFormat="1" ht="11.25">
      <c r="A401" s="200"/>
      <c r="B401" s="201"/>
      <c r="C401" s="136"/>
      <c r="D401" s="136"/>
      <c r="E401" s="136"/>
      <c r="F401" s="202"/>
      <c r="G401" s="202"/>
      <c r="H401" s="202"/>
      <c r="I401" s="202"/>
      <c r="J401" s="203"/>
      <c r="K401" s="140"/>
      <c r="L401" s="15"/>
      <c r="M401" s="15"/>
      <c r="N401" s="15"/>
      <c r="O401" s="15"/>
    </row>
    <row r="402" spans="1:15" s="133" customFormat="1" ht="11.25">
      <c r="A402" s="200"/>
      <c r="B402" s="201"/>
      <c r="C402" s="136"/>
      <c r="D402" s="136"/>
      <c r="E402" s="136"/>
      <c r="F402" s="202"/>
      <c r="G402" s="202"/>
      <c r="H402" s="202"/>
      <c r="I402" s="202"/>
      <c r="J402" s="203"/>
      <c r="K402" s="140"/>
      <c r="L402" s="15"/>
      <c r="M402" s="15"/>
      <c r="N402" s="15"/>
      <c r="O402" s="15"/>
    </row>
    <row r="403" spans="1:15" s="133" customFormat="1" ht="11.25">
      <c r="A403" s="200"/>
      <c r="B403" s="201"/>
      <c r="C403" s="136"/>
      <c r="D403" s="136"/>
      <c r="E403" s="136"/>
      <c r="F403" s="202"/>
      <c r="G403" s="202"/>
      <c r="H403" s="202"/>
      <c r="I403" s="202"/>
      <c r="J403" s="203"/>
      <c r="K403" s="140"/>
      <c r="L403" s="15"/>
      <c r="M403" s="15"/>
      <c r="N403" s="15"/>
      <c r="O403" s="15"/>
    </row>
    <row r="404" spans="1:15" s="133" customFormat="1" ht="11.25">
      <c r="A404" s="200"/>
      <c r="B404" s="201"/>
      <c r="C404" s="136"/>
      <c r="D404" s="136"/>
      <c r="E404" s="136"/>
      <c r="F404" s="202"/>
      <c r="G404" s="202"/>
      <c r="H404" s="202"/>
      <c r="I404" s="202"/>
      <c r="J404" s="203"/>
      <c r="K404" s="140"/>
      <c r="L404" s="15"/>
      <c r="M404" s="15"/>
      <c r="N404" s="15"/>
      <c r="O404" s="15"/>
    </row>
    <row r="405" spans="1:15" s="133" customFormat="1" ht="11.25">
      <c r="A405" s="200"/>
      <c r="B405" s="201"/>
      <c r="C405" s="136"/>
      <c r="D405" s="136"/>
      <c r="E405" s="136"/>
      <c r="F405" s="202"/>
      <c r="G405" s="202"/>
      <c r="H405" s="202"/>
      <c r="I405" s="202"/>
      <c r="J405" s="203"/>
      <c r="K405" s="140"/>
      <c r="L405" s="15"/>
      <c r="M405" s="15"/>
      <c r="N405" s="15"/>
      <c r="O405" s="15"/>
    </row>
    <row r="406" spans="1:15" s="133" customFormat="1" ht="11.25">
      <c r="A406" s="200"/>
      <c r="B406" s="201"/>
      <c r="C406" s="136"/>
      <c r="D406" s="136"/>
      <c r="E406" s="136"/>
      <c r="F406" s="202"/>
      <c r="G406" s="202"/>
      <c r="H406" s="202"/>
      <c r="I406" s="202"/>
      <c r="J406" s="203"/>
      <c r="K406" s="140"/>
      <c r="L406" s="15"/>
      <c r="M406" s="15"/>
      <c r="N406" s="15"/>
      <c r="O406" s="15"/>
    </row>
    <row r="407" spans="1:15" s="133" customFormat="1" ht="11.25">
      <c r="A407" s="200"/>
      <c r="B407" s="201"/>
      <c r="C407" s="136"/>
      <c r="D407" s="136"/>
      <c r="E407" s="136"/>
      <c r="F407" s="202"/>
      <c r="G407" s="202"/>
      <c r="H407" s="202"/>
      <c r="I407" s="202"/>
      <c r="J407" s="203"/>
      <c r="K407" s="140"/>
      <c r="L407" s="15"/>
      <c r="M407" s="15"/>
      <c r="N407" s="15"/>
      <c r="O407" s="15"/>
    </row>
    <row r="408" spans="1:15" s="133" customFormat="1" ht="11.25">
      <c r="A408" s="200"/>
      <c r="B408" s="201"/>
      <c r="C408" s="136"/>
      <c r="D408" s="136"/>
      <c r="E408" s="136"/>
      <c r="F408" s="202"/>
      <c r="G408" s="202"/>
      <c r="H408" s="202"/>
      <c r="I408" s="202"/>
      <c r="J408" s="203"/>
      <c r="K408" s="140"/>
      <c r="L408" s="15"/>
      <c r="M408" s="15"/>
      <c r="N408" s="15"/>
      <c r="O408" s="15"/>
    </row>
    <row r="409" spans="1:15" s="133" customFormat="1" ht="11.25">
      <c r="A409" s="200"/>
      <c r="B409" s="201"/>
      <c r="C409" s="136"/>
      <c r="D409" s="136"/>
      <c r="E409" s="136"/>
      <c r="F409" s="202"/>
      <c r="G409" s="202"/>
      <c r="H409" s="202"/>
      <c r="I409" s="202"/>
      <c r="J409" s="203"/>
      <c r="K409" s="140"/>
      <c r="L409" s="15"/>
      <c r="M409" s="15"/>
      <c r="N409" s="15"/>
      <c r="O409" s="15"/>
    </row>
    <row r="410" spans="1:15" s="133" customFormat="1" ht="39.75" customHeight="1" thickBot="1">
      <c r="A410" s="154" t="s">
        <v>73</v>
      </c>
      <c r="B410" s="196"/>
      <c r="C410" s="197"/>
      <c r="D410" s="197"/>
      <c r="E410" s="197"/>
      <c r="F410" s="197"/>
      <c r="G410" s="197"/>
      <c r="H410" s="197"/>
      <c r="I410" s="197"/>
      <c r="J410" s="198"/>
      <c r="K410" s="140"/>
      <c r="L410" s="15"/>
      <c r="M410" s="15"/>
      <c r="N410" s="15"/>
      <c r="O410" s="15"/>
    </row>
    <row r="411" spans="1:15" s="133" customFormat="1" ht="11.25">
      <c r="A411" s="199"/>
      <c r="B411" s="199"/>
      <c r="C411" s="199"/>
      <c r="D411" s="199"/>
      <c r="E411" s="199"/>
      <c r="F411" s="199"/>
      <c r="G411" s="199"/>
      <c r="H411" s="199"/>
      <c r="I411" s="199"/>
      <c r="J411" s="199"/>
      <c r="K411" s="140"/>
      <c r="L411" s="15"/>
      <c r="M411" s="15"/>
      <c r="N411" s="15"/>
      <c r="O411" s="15"/>
    </row>
    <row r="412" spans="1:15" s="133" customFormat="1" ht="11.25">
      <c r="A412" s="130" t="s">
        <v>56</v>
      </c>
      <c r="B412" s="21" t="s">
        <v>57</v>
      </c>
      <c r="C412" s="211" t="s">
        <v>7</v>
      </c>
      <c r="D412" s="212"/>
      <c r="E412" s="212"/>
      <c r="F412" s="212"/>
      <c r="G412" s="212"/>
      <c r="H412" s="213"/>
      <c r="I412" s="21" t="s">
        <v>59</v>
      </c>
      <c r="J412" s="22" t="s">
        <v>58</v>
      </c>
      <c r="K412"/>
      <c r="L412"/>
      <c r="M412"/>
      <c r="N412"/>
      <c r="O412"/>
    </row>
    <row r="413" spans="1:15" s="133" customFormat="1" ht="11.25">
      <c r="A413" s="134"/>
      <c r="B413" s="135"/>
      <c r="C413" s="205"/>
      <c r="D413" s="206"/>
      <c r="E413" s="206"/>
      <c r="F413" s="206"/>
      <c r="G413" s="206"/>
      <c r="H413" s="206"/>
      <c r="I413" s="116">
        <f>(J413)-(SUM(D417:E446))</f>
        <v>0</v>
      </c>
      <c r="J413" s="117">
        <v>0</v>
      </c>
      <c r="K413"/>
      <c r="L413"/>
      <c r="M413"/>
      <c r="N413"/>
      <c r="O413"/>
    </row>
    <row r="414" spans="1:15" s="133" customFormat="1" ht="11.25">
      <c r="A414" s="130" t="s">
        <v>60</v>
      </c>
      <c r="B414" s="205"/>
      <c r="C414" s="206"/>
      <c r="D414" s="206"/>
      <c r="E414" s="206"/>
      <c r="F414" s="206"/>
      <c r="G414" s="206"/>
      <c r="H414" s="206"/>
      <c r="I414" s="21" t="s">
        <v>72</v>
      </c>
      <c r="J414" s="22" t="s">
        <v>71</v>
      </c>
      <c r="K414"/>
      <c r="L414"/>
      <c r="M414"/>
      <c r="N414"/>
      <c r="O414"/>
    </row>
    <row r="415" spans="1:15" s="133" customFormat="1" ht="11.25">
      <c r="A415" s="130" t="s">
        <v>69</v>
      </c>
      <c r="B415" s="206"/>
      <c r="C415" s="206"/>
      <c r="D415" s="206"/>
      <c r="E415" s="206"/>
      <c r="F415" s="206"/>
      <c r="G415" s="206"/>
      <c r="H415" s="206"/>
      <c r="I415" s="137"/>
      <c r="J415" s="138"/>
      <c r="K415"/>
      <c r="L415"/>
      <c r="M415"/>
      <c r="N415"/>
      <c r="O415"/>
    </row>
    <row r="416" spans="1:15" s="139" customFormat="1" ht="21.75" customHeight="1">
      <c r="A416" s="207" t="s">
        <v>92</v>
      </c>
      <c r="B416" s="208"/>
      <c r="C416" s="186" t="s">
        <v>70</v>
      </c>
      <c r="D416" s="192" t="s">
        <v>68</v>
      </c>
      <c r="E416" s="186" t="s">
        <v>88</v>
      </c>
      <c r="F416" s="209" t="s">
        <v>75</v>
      </c>
      <c r="G416" s="209"/>
      <c r="H416" s="209"/>
      <c r="I416" s="209"/>
      <c r="J416" s="210"/>
      <c r="K416"/>
      <c r="L416"/>
      <c r="M416"/>
      <c r="N416"/>
      <c r="O416"/>
    </row>
    <row r="417" spans="1:15" s="133" customFormat="1" ht="11.25">
      <c r="A417" s="200"/>
      <c r="B417" s="201"/>
      <c r="C417" s="136"/>
      <c r="D417" s="136"/>
      <c r="E417" s="136"/>
      <c r="F417" s="204"/>
      <c r="G417" s="202"/>
      <c r="H417" s="202"/>
      <c r="I417" s="202"/>
      <c r="J417" s="203"/>
      <c r="K417" s="140"/>
      <c r="L417" s="15"/>
      <c r="M417" s="15"/>
      <c r="N417" s="15"/>
      <c r="O417" s="15"/>
    </row>
    <row r="418" spans="1:15" s="133" customFormat="1" ht="11.25">
      <c r="A418" s="200"/>
      <c r="B418" s="201"/>
      <c r="C418" s="136"/>
      <c r="D418" s="136"/>
      <c r="E418" s="136"/>
      <c r="F418" s="202"/>
      <c r="G418" s="202"/>
      <c r="H418" s="202"/>
      <c r="I418" s="202"/>
      <c r="J418" s="203"/>
      <c r="K418" s="140"/>
      <c r="L418" s="15"/>
      <c r="M418" s="15"/>
      <c r="N418" s="15"/>
      <c r="O418" s="15"/>
    </row>
    <row r="419" spans="1:15" s="133" customFormat="1" ht="11.25">
      <c r="A419" s="200"/>
      <c r="B419" s="201"/>
      <c r="C419" s="136"/>
      <c r="D419" s="136"/>
      <c r="E419" s="136"/>
      <c r="F419" s="202"/>
      <c r="G419" s="202"/>
      <c r="H419" s="202"/>
      <c r="I419" s="202"/>
      <c r="J419" s="203"/>
      <c r="K419" s="140"/>
      <c r="L419" s="15"/>
      <c r="M419" s="15"/>
      <c r="N419" s="15"/>
      <c r="O419" s="15"/>
    </row>
    <row r="420" spans="1:15" s="133" customFormat="1" ht="11.25">
      <c r="A420" s="200"/>
      <c r="B420" s="201"/>
      <c r="C420" s="136"/>
      <c r="D420" s="136"/>
      <c r="E420" s="136"/>
      <c r="F420" s="202"/>
      <c r="G420" s="202"/>
      <c r="H420" s="202"/>
      <c r="I420" s="202"/>
      <c r="J420" s="203"/>
      <c r="K420" s="140"/>
      <c r="L420" s="15"/>
      <c r="M420" s="15"/>
      <c r="N420" s="15"/>
      <c r="O420" s="15"/>
    </row>
    <row r="421" spans="1:15" s="133" customFormat="1" ht="11.25">
      <c r="A421" s="200"/>
      <c r="B421" s="201"/>
      <c r="C421" s="136"/>
      <c r="D421" s="136"/>
      <c r="E421" s="136"/>
      <c r="F421" s="202"/>
      <c r="G421" s="202"/>
      <c r="H421" s="202"/>
      <c r="I421" s="202"/>
      <c r="J421" s="203"/>
      <c r="K421" s="140"/>
      <c r="L421" s="15"/>
      <c r="M421" s="15"/>
      <c r="N421" s="15"/>
      <c r="O421" s="15"/>
    </row>
    <row r="422" spans="1:15" s="133" customFormat="1" ht="11.25">
      <c r="A422" s="200"/>
      <c r="B422" s="201"/>
      <c r="C422" s="136"/>
      <c r="D422" s="136"/>
      <c r="E422" s="136"/>
      <c r="F422" s="202"/>
      <c r="G422" s="202"/>
      <c r="H422" s="202"/>
      <c r="I422" s="202"/>
      <c r="J422" s="203"/>
      <c r="K422" s="140"/>
      <c r="L422" s="15"/>
      <c r="M422" s="15"/>
      <c r="N422" s="15"/>
      <c r="O422" s="15"/>
    </row>
    <row r="423" spans="1:15" s="133" customFormat="1" ht="11.25">
      <c r="A423" s="200"/>
      <c r="B423" s="201"/>
      <c r="C423" s="136"/>
      <c r="D423" s="136"/>
      <c r="E423" s="136"/>
      <c r="F423" s="202"/>
      <c r="G423" s="202"/>
      <c r="H423" s="202"/>
      <c r="I423" s="202"/>
      <c r="J423" s="203"/>
      <c r="K423" s="140"/>
      <c r="L423" s="15"/>
      <c r="M423" s="15"/>
      <c r="N423" s="15"/>
      <c r="O423" s="15"/>
    </row>
    <row r="424" spans="1:15" s="133" customFormat="1" ht="11.25">
      <c r="A424" s="200"/>
      <c r="B424" s="201"/>
      <c r="C424" s="136"/>
      <c r="D424" s="136"/>
      <c r="E424" s="136"/>
      <c r="F424" s="202"/>
      <c r="G424" s="202"/>
      <c r="H424" s="202"/>
      <c r="I424" s="202"/>
      <c r="J424" s="203"/>
      <c r="K424" s="140"/>
      <c r="L424" s="15"/>
      <c r="M424" s="15"/>
      <c r="N424" s="15"/>
      <c r="O424" s="15"/>
    </row>
    <row r="425" spans="1:15" s="133" customFormat="1" ht="11.25">
      <c r="A425" s="200"/>
      <c r="B425" s="201"/>
      <c r="C425" s="136"/>
      <c r="D425" s="136"/>
      <c r="E425" s="136"/>
      <c r="F425" s="202"/>
      <c r="G425" s="202"/>
      <c r="H425" s="202"/>
      <c r="I425" s="202"/>
      <c r="J425" s="203"/>
      <c r="K425" s="140"/>
      <c r="L425" s="15"/>
      <c r="M425" s="15"/>
      <c r="N425" s="15"/>
      <c r="O425" s="15"/>
    </row>
    <row r="426" spans="1:15" s="133" customFormat="1" ht="11.25">
      <c r="A426" s="200"/>
      <c r="B426" s="201"/>
      <c r="C426" s="136"/>
      <c r="D426" s="136"/>
      <c r="E426" s="136"/>
      <c r="F426" s="202"/>
      <c r="G426" s="202"/>
      <c r="H426" s="202"/>
      <c r="I426" s="202"/>
      <c r="J426" s="203"/>
      <c r="K426" s="140"/>
      <c r="L426" s="15"/>
      <c r="M426" s="15"/>
      <c r="N426" s="15"/>
      <c r="O426" s="15"/>
    </row>
    <row r="427" spans="1:15" s="133" customFormat="1" ht="11.25">
      <c r="A427" s="200"/>
      <c r="B427" s="201"/>
      <c r="C427" s="136"/>
      <c r="D427" s="136"/>
      <c r="E427" s="136"/>
      <c r="F427" s="202"/>
      <c r="G427" s="202"/>
      <c r="H427" s="202"/>
      <c r="I427" s="202"/>
      <c r="J427" s="203"/>
      <c r="K427" s="140"/>
      <c r="L427" s="15"/>
      <c r="M427" s="15"/>
      <c r="N427" s="15"/>
      <c r="O427" s="15"/>
    </row>
    <row r="428" spans="1:15" s="133" customFormat="1" ht="11.25">
      <c r="A428" s="200"/>
      <c r="B428" s="201"/>
      <c r="C428" s="136"/>
      <c r="D428" s="136"/>
      <c r="E428" s="136"/>
      <c r="F428" s="202"/>
      <c r="G428" s="202"/>
      <c r="H428" s="202"/>
      <c r="I428" s="202"/>
      <c r="J428" s="203"/>
      <c r="K428" s="140"/>
      <c r="L428" s="15"/>
      <c r="M428" s="15"/>
      <c r="N428" s="15"/>
      <c r="O428" s="15"/>
    </row>
    <row r="429" spans="1:15" s="133" customFormat="1" ht="11.25">
      <c r="A429" s="200"/>
      <c r="B429" s="201"/>
      <c r="C429" s="136"/>
      <c r="D429" s="136"/>
      <c r="E429" s="136"/>
      <c r="F429" s="202"/>
      <c r="G429" s="202"/>
      <c r="H429" s="202"/>
      <c r="I429" s="202"/>
      <c r="J429" s="203"/>
      <c r="K429" s="140"/>
      <c r="L429" s="15"/>
      <c r="M429" s="15"/>
      <c r="N429" s="15"/>
      <c r="O429" s="15"/>
    </row>
    <row r="430" spans="1:15" s="133" customFormat="1" ht="11.25">
      <c r="A430" s="200"/>
      <c r="B430" s="201"/>
      <c r="C430" s="136"/>
      <c r="D430" s="136"/>
      <c r="E430" s="136"/>
      <c r="F430" s="202"/>
      <c r="G430" s="202"/>
      <c r="H430" s="202"/>
      <c r="I430" s="202"/>
      <c r="J430" s="203"/>
      <c r="K430" s="140"/>
      <c r="L430" s="15"/>
      <c r="M430" s="15"/>
      <c r="N430" s="15"/>
      <c r="O430" s="15"/>
    </row>
    <row r="431" spans="1:15" s="133" customFormat="1" ht="11.25">
      <c r="A431" s="200"/>
      <c r="B431" s="201"/>
      <c r="C431" s="136"/>
      <c r="D431" s="136"/>
      <c r="E431" s="136"/>
      <c r="F431" s="202"/>
      <c r="G431" s="202"/>
      <c r="H431" s="202"/>
      <c r="I431" s="202"/>
      <c r="J431" s="203"/>
      <c r="K431" s="140"/>
      <c r="L431" s="15"/>
      <c r="M431" s="15"/>
      <c r="N431" s="15"/>
      <c r="O431" s="15"/>
    </row>
    <row r="432" spans="1:15" s="133" customFormat="1" ht="11.25">
      <c r="A432" s="200"/>
      <c r="B432" s="201"/>
      <c r="C432" s="136"/>
      <c r="D432" s="136"/>
      <c r="E432" s="136"/>
      <c r="F432" s="202"/>
      <c r="G432" s="202"/>
      <c r="H432" s="202"/>
      <c r="I432" s="202"/>
      <c r="J432" s="203"/>
      <c r="K432" s="140"/>
      <c r="L432" s="15"/>
      <c r="M432" s="15"/>
      <c r="N432" s="15"/>
      <c r="O432" s="15"/>
    </row>
    <row r="433" spans="1:15" s="133" customFormat="1" ht="11.25">
      <c r="A433" s="200"/>
      <c r="B433" s="201"/>
      <c r="C433" s="136"/>
      <c r="D433" s="136"/>
      <c r="E433" s="136"/>
      <c r="F433" s="202"/>
      <c r="G433" s="202"/>
      <c r="H433" s="202"/>
      <c r="I433" s="202"/>
      <c r="J433" s="203"/>
      <c r="K433" s="140"/>
      <c r="L433" s="15"/>
      <c r="M433" s="15"/>
      <c r="N433" s="15"/>
      <c r="O433" s="15"/>
    </row>
    <row r="434" spans="1:15" s="133" customFormat="1" ht="11.25">
      <c r="A434" s="200"/>
      <c r="B434" s="201"/>
      <c r="C434" s="136"/>
      <c r="D434" s="136"/>
      <c r="E434" s="136"/>
      <c r="F434" s="202"/>
      <c r="G434" s="202"/>
      <c r="H434" s="202"/>
      <c r="I434" s="202"/>
      <c r="J434" s="203"/>
      <c r="K434" s="140"/>
      <c r="L434" s="15"/>
      <c r="M434" s="15"/>
      <c r="N434" s="15"/>
      <c r="O434" s="15"/>
    </row>
    <row r="435" spans="1:15" s="133" customFormat="1" ht="11.25">
      <c r="A435" s="200"/>
      <c r="B435" s="201"/>
      <c r="C435" s="136"/>
      <c r="D435" s="136"/>
      <c r="E435" s="136"/>
      <c r="F435" s="202"/>
      <c r="G435" s="202"/>
      <c r="H435" s="202"/>
      <c r="I435" s="202"/>
      <c r="J435" s="203"/>
      <c r="K435" s="140"/>
      <c r="L435" s="15"/>
      <c r="M435" s="15"/>
      <c r="N435" s="15"/>
      <c r="O435" s="15"/>
    </row>
    <row r="436" spans="1:15" s="133" customFormat="1" ht="11.25">
      <c r="A436" s="200"/>
      <c r="B436" s="201"/>
      <c r="C436" s="136"/>
      <c r="D436" s="136"/>
      <c r="E436" s="136"/>
      <c r="F436" s="202"/>
      <c r="G436" s="202"/>
      <c r="H436" s="202"/>
      <c r="I436" s="202"/>
      <c r="J436" s="203"/>
      <c r="K436" s="140"/>
      <c r="L436" s="15"/>
      <c r="M436" s="15"/>
      <c r="N436" s="15"/>
      <c r="O436" s="15"/>
    </row>
    <row r="437" spans="1:15" s="133" customFormat="1" ht="11.25">
      <c r="A437" s="200"/>
      <c r="B437" s="201"/>
      <c r="C437" s="136"/>
      <c r="D437" s="136"/>
      <c r="E437" s="136"/>
      <c r="F437" s="202"/>
      <c r="G437" s="202"/>
      <c r="H437" s="202"/>
      <c r="I437" s="202"/>
      <c r="J437" s="203"/>
      <c r="K437" s="140"/>
      <c r="L437" s="15"/>
      <c r="M437" s="15"/>
      <c r="N437" s="15"/>
      <c r="O437" s="15"/>
    </row>
    <row r="438" spans="1:15" s="133" customFormat="1" ht="11.25">
      <c r="A438" s="200"/>
      <c r="B438" s="201"/>
      <c r="C438" s="136"/>
      <c r="D438" s="136"/>
      <c r="E438" s="136"/>
      <c r="F438" s="202"/>
      <c r="G438" s="202"/>
      <c r="H438" s="202"/>
      <c r="I438" s="202"/>
      <c r="J438" s="203"/>
      <c r="K438" s="140"/>
      <c r="L438" s="15"/>
      <c r="M438" s="15"/>
      <c r="N438" s="15"/>
      <c r="O438" s="15"/>
    </row>
    <row r="439" spans="1:15" s="133" customFormat="1" ht="11.25">
      <c r="A439" s="200"/>
      <c r="B439" s="201"/>
      <c r="C439" s="136"/>
      <c r="D439" s="136"/>
      <c r="E439" s="136"/>
      <c r="F439" s="202"/>
      <c r="G439" s="202"/>
      <c r="H439" s="202"/>
      <c r="I439" s="202"/>
      <c r="J439" s="203"/>
      <c r="K439" s="140"/>
      <c r="L439" s="15"/>
      <c r="M439" s="15"/>
      <c r="N439" s="15"/>
      <c r="O439" s="15"/>
    </row>
    <row r="440" spans="1:15" s="133" customFormat="1" ht="11.25">
      <c r="A440" s="200"/>
      <c r="B440" s="201"/>
      <c r="C440" s="136"/>
      <c r="D440" s="136"/>
      <c r="E440" s="136"/>
      <c r="F440" s="202"/>
      <c r="G440" s="202"/>
      <c r="H440" s="202"/>
      <c r="I440" s="202"/>
      <c r="J440" s="203"/>
      <c r="K440" s="140"/>
      <c r="L440" s="15"/>
      <c r="M440" s="15"/>
      <c r="N440" s="15"/>
      <c r="O440" s="15"/>
    </row>
    <row r="441" spans="1:15" s="133" customFormat="1" ht="11.25">
      <c r="A441" s="200"/>
      <c r="B441" s="201"/>
      <c r="C441" s="136"/>
      <c r="D441" s="136"/>
      <c r="E441" s="136"/>
      <c r="F441" s="202"/>
      <c r="G441" s="202"/>
      <c r="H441" s="202"/>
      <c r="I441" s="202"/>
      <c r="J441" s="203"/>
      <c r="K441" s="140"/>
      <c r="L441" s="15"/>
      <c r="M441" s="15"/>
      <c r="N441" s="15"/>
      <c r="O441" s="15"/>
    </row>
    <row r="442" spans="1:15" s="133" customFormat="1" ht="11.25">
      <c r="A442" s="200"/>
      <c r="B442" s="201"/>
      <c r="C442" s="136"/>
      <c r="D442" s="136"/>
      <c r="E442" s="136"/>
      <c r="F442" s="202"/>
      <c r="G442" s="202"/>
      <c r="H442" s="202"/>
      <c r="I442" s="202"/>
      <c r="J442" s="203"/>
      <c r="K442" s="140"/>
      <c r="L442" s="15"/>
      <c r="M442" s="15"/>
      <c r="N442" s="15"/>
      <c r="O442" s="15"/>
    </row>
    <row r="443" spans="1:15" s="133" customFormat="1" ht="11.25">
      <c r="A443" s="200"/>
      <c r="B443" s="201"/>
      <c r="C443" s="136"/>
      <c r="D443" s="136"/>
      <c r="E443" s="136"/>
      <c r="F443" s="202"/>
      <c r="G443" s="202"/>
      <c r="H443" s="202"/>
      <c r="I443" s="202"/>
      <c r="J443" s="203"/>
      <c r="K443" s="140"/>
      <c r="L443" s="15"/>
      <c r="M443" s="15"/>
      <c r="N443" s="15"/>
      <c r="O443" s="15"/>
    </row>
    <row r="444" spans="1:15" s="133" customFormat="1" ht="11.25">
      <c r="A444" s="200"/>
      <c r="B444" s="201"/>
      <c r="C444" s="136"/>
      <c r="D444" s="136"/>
      <c r="E444" s="136"/>
      <c r="F444" s="202"/>
      <c r="G444" s="202"/>
      <c r="H444" s="202"/>
      <c r="I444" s="202"/>
      <c r="J444" s="203"/>
      <c r="K444" s="140"/>
      <c r="L444" s="15"/>
      <c r="M444" s="15"/>
      <c r="N444" s="15"/>
      <c r="O444" s="15"/>
    </row>
    <row r="445" spans="1:15" s="133" customFormat="1" ht="11.25">
      <c r="A445" s="200"/>
      <c r="B445" s="201"/>
      <c r="C445" s="136"/>
      <c r="D445" s="136"/>
      <c r="E445" s="136"/>
      <c r="F445" s="202"/>
      <c r="G445" s="202"/>
      <c r="H445" s="202"/>
      <c r="I445" s="202"/>
      <c r="J445" s="203"/>
      <c r="K445" s="140"/>
      <c r="L445" s="15"/>
      <c r="M445" s="15"/>
      <c r="N445" s="15"/>
      <c r="O445" s="15"/>
    </row>
    <row r="446" spans="1:15" s="133" customFormat="1" ht="11.25">
      <c r="A446" s="200"/>
      <c r="B446" s="201"/>
      <c r="C446" s="136"/>
      <c r="D446" s="136"/>
      <c r="E446" s="136"/>
      <c r="F446" s="202"/>
      <c r="G446" s="202"/>
      <c r="H446" s="202"/>
      <c r="I446" s="202"/>
      <c r="J446" s="203"/>
      <c r="K446" s="140"/>
      <c r="L446" s="15"/>
      <c r="M446" s="15"/>
      <c r="N446" s="15"/>
      <c r="O446" s="15"/>
    </row>
    <row r="447" spans="1:15" s="133" customFormat="1" ht="39.75" customHeight="1" thickBot="1">
      <c r="A447" s="154" t="s">
        <v>73</v>
      </c>
      <c r="B447" s="196"/>
      <c r="C447" s="197"/>
      <c r="D447" s="197"/>
      <c r="E447" s="197"/>
      <c r="F447" s="197"/>
      <c r="G447" s="197"/>
      <c r="H447" s="197"/>
      <c r="I447" s="197"/>
      <c r="J447" s="198"/>
      <c r="K447" s="140"/>
      <c r="L447" s="15"/>
      <c r="M447" s="15"/>
      <c r="N447" s="15"/>
      <c r="O447" s="15"/>
    </row>
    <row r="448" spans="1:15" s="133" customFormat="1" ht="11.25">
      <c r="A448" s="199"/>
      <c r="B448" s="199"/>
      <c r="C448" s="199"/>
      <c r="D448" s="199"/>
      <c r="E448" s="199"/>
      <c r="F448" s="199"/>
      <c r="G448" s="199"/>
      <c r="H448" s="199"/>
      <c r="I448" s="199"/>
      <c r="J448" s="199"/>
      <c r="K448" s="140"/>
      <c r="L448" s="15"/>
      <c r="M448" s="15"/>
      <c r="N448" s="15"/>
      <c r="O448" s="15"/>
    </row>
    <row r="449" spans="1:15" s="133" customFormat="1" ht="11.25">
      <c r="A449" s="130" t="s">
        <v>56</v>
      </c>
      <c r="B449" s="21" t="s">
        <v>57</v>
      </c>
      <c r="C449" s="211" t="s">
        <v>7</v>
      </c>
      <c r="D449" s="212"/>
      <c r="E449" s="212"/>
      <c r="F449" s="212"/>
      <c r="G449" s="212"/>
      <c r="H449" s="213"/>
      <c r="I449" s="21" t="s">
        <v>59</v>
      </c>
      <c r="J449" s="22" t="s">
        <v>58</v>
      </c>
      <c r="K449"/>
      <c r="L449"/>
      <c r="M449"/>
      <c r="N449"/>
      <c r="O449"/>
    </row>
    <row r="450" spans="1:15" s="133" customFormat="1" ht="11.25">
      <c r="A450" s="134"/>
      <c r="B450" s="135"/>
      <c r="C450" s="205"/>
      <c r="D450" s="206"/>
      <c r="E450" s="206"/>
      <c r="F450" s="206"/>
      <c r="G450" s="206"/>
      <c r="H450" s="206"/>
      <c r="I450" s="116">
        <f>(J450)-(SUM(D454:E483))</f>
        <v>0</v>
      </c>
      <c r="J450" s="117">
        <v>0</v>
      </c>
      <c r="K450"/>
      <c r="L450"/>
      <c r="M450"/>
      <c r="N450"/>
      <c r="O450"/>
    </row>
    <row r="451" spans="1:15" s="133" customFormat="1" ht="11.25">
      <c r="A451" s="130" t="s">
        <v>60</v>
      </c>
      <c r="B451" s="205"/>
      <c r="C451" s="206"/>
      <c r="D451" s="206"/>
      <c r="E451" s="206"/>
      <c r="F451" s="206"/>
      <c r="G451" s="206"/>
      <c r="H451" s="206"/>
      <c r="I451" s="21" t="s">
        <v>72</v>
      </c>
      <c r="J451" s="22" t="s">
        <v>71</v>
      </c>
      <c r="K451"/>
      <c r="L451"/>
      <c r="M451"/>
      <c r="N451"/>
      <c r="O451"/>
    </row>
    <row r="452" spans="1:15" s="133" customFormat="1" ht="11.25">
      <c r="A452" s="130" t="s">
        <v>69</v>
      </c>
      <c r="B452" s="206"/>
      <c r="C452" s="206"/>
      <c r="D452" s="206"/>
      <c r="E452" s="206"/>
      <c r="F452" s="206"/>
      <c r="G452" s="206"/>
      <c r="H452" s="206"/>
      <c r="I452" s="137"/>
      <c r="J452" s="138"/>
      <c r="K452"/>
      <c r="L452"/>
      <c r="M452"/>
      <c r="N452"/>
      <c r="O452"/>
    </row>
    <row r="453" spans="1:15" s="139" customFormat="1" ht="21.75" customHeight="1">
      <c r="A453" s="207" t="s">
        <v>92</v>
      </c>
      <c r="B453" s="208"/>
      <c r="C453" s="186" t="s">
        <v>70</v>
      </c>
      <c r="D453" s="192" t="s">
        <v>68</v>
      </c>
      <c r="E453" s="186" t="s">
        <v>88</v>
      </c>
      <c r="F453" s="209" t="s">
        <v>75</v>
      </c>
      <c r="G453" s="209"/>
      <c r="H453" s="209"/>
      <c r="I453" s="209"/>
      <c r="J453" s="210"/>
      <c r="K453"/>
      <c r="L453"/>
      <c r="M453"/>
      <c r="N453"/>
      <c r="O453"/>
    </row>
    <row r="454" spans="1:15" s="133" customFormat="1" ht="11.25">
      <c r="A454" s="200"/>
      <c r="B454" s="201"/>
      <c r="C454" s="136"/>
      <c r="D454" s="136"/>
      <c r="E454" s="136"/>
      <c r="F454" s="204"/>
      <c r="G454" s="202"/>
      <c r="H454" s="202"/>
      <c r="I454" s="202"/>
      <c r="J454" s="203"/>
      <c r="K454" s="140"/>
      <c r="L454" s="15"/>
      <c r="M454" s="15"/>
      <c r="N454" s="15"/>
      <c r="O454" s="15"/>
    </row>
    <row r="455" spans="1:15" s="133" customFormat="1" ht="11.25">
      <c r="A455" s="200"/>
      <c r="B455" s="201"/>
      <c r="C455" s="136"/>
      <c r="D455" s="136"/>
      <c r="E455" s="136"/>
      <c r="F455" s="202"/>
      <c r="G455" s="202"/>
      <c r="H455" s="202"/>
      <c r="I455" s="202"/>
      <c r="J455" s="203"/>
      <c r="K455" s="140"/>
      <c r="L455" s="15"/>
      <c r="M455" s="15"/>
      <c r="N455" s="15"/>
      <c r="O455" s="15"/>
    </row>
    <row r="456" spans="1:15" s="133" customFormat="1" ht="11.25">
      <c r="A456" s="200"/>
      <c r="B456" s="201"/>
      <c r="C456" s="136"/>
      <c r="D456" s="136"/>
      <c r="E456" s="136"/>
      <c r="F456" s="202"/>
      <c r="G456" s="202"/>
      <c r="H456" s="202"/>
      <c r="I456" s="202"/>
      <c r="J456" s="203"/>
      <c r="K456" s="140"/>
      <c r="L456" s="15"/>
      <c r="M456" s="15"/>
      <c r="N456" s="15"/>
      <c r="O456" s="15"/>
    </row>
    <row r="457" spans="1:15" s="133" customFormat="1" ht="11.25">
      <c r="A457" s="200"/>
      <c r="B457" s="201"/>
      <c r="C457" s="136"/>
      <c r="D457" s="136"/>
      <c r="E457" s="136"/>
      <c r="F457" s="202"/>
      <c r="G457" s="202"/>
      <c r="H457" s="202"/>
      <c r="I457" s="202"/>
      <c r="J457" s="203"/>
      <c r="K457" s="140"/>
      <c r="L457" s="15"/>
      <c r="M457" s="15"/>
      <c r="N457" s="15"/>
      <c r="O457" s="15"/>
    </row>
    <row r="458" spans="1:15" s="133" customFormat="1" ht="11.25">
      <c r="A458" s="200"/>
      <c r="B458" s="201"/>
      <c r="C458" s="136"/>
      <c r="D458" s="136"/>
      <c r="E458" s="136"/>
      <c r="F458" s="202"/>
      <c r="G458" s="202"/>
      <c r="H458" s="202"/>
      <c r="I458" s="202"/>
      <c r="J458" s="203"/>
      <c r="K458" s="140"/>
      <c r="L458" s="15"/>
      <c r="M458" s="15"/>
      <c r="N458" s="15"/>
      <c r="O458" s="15"/>
    </row>
    <row r="459" spans="1:15" s="133" customFormat="1" ht="11.25">
      <c r="A459" s="200"/>
      <c r="B459" s="201"/>
      <c r="C459" s="136"/>
      <c r="D459" s="136"/>
      <c r="E459" s="136"/>
      <c r="F459" s="202"/>
      <c r="G459" s="202"/>
      <c r="H459" s="202"/>
      <c r="I459" s="202"/>
      <c r="J459" s="203"/>
      <c r="K459" s="140"/>
      <c r="L459" s="15"/>
      <c r="M459" s="15"/>
      <c r="N459" s="15"/>
      <c r="O459" s="15"/>
    </row>
    <row r="460" spans="1:15" s="133" customFormat="1" ht="11.25">
      <c r="A460" s="200"/>
      <c r="B460" s="201"/>
      <c r="C460" s="136"/>
      <c r="D460" s="136"/>
      <c r="E460" s="136"/>
      <c r="F460" s="202"/>
      <c r="G460" s="202"/>
      <c r="H460" s="202"/>
      <c r="I460" s="202"/>
      <c r="J460" s="203"/>
      <c r="K460" s="140"/>
      <c r="L460" s="15"/>
      <c r="M460" s="15"/>
      <c r="N460" s="15"/>
      <c r="O460" s="15"/>
    </row>
    <row r="461" spans="1:15" s="133" customFormat="1" ht="11.25">
      <c r="A461" s="200"/>
      <c r="B461" s="201"/>
      <c r="C461" s="136"/>
      <c r="D461" s="136"/>
      <c r="E461" s="136"/>
      <c r="F461" s="202"/>
      <c r="G461" s="202"/>
      <c r="H461" s="202"/>
      <c r="I461" s="202"/>
      <c r="J461" s="203"/>
      <c r="K461" s="140"/>
      <c r="L461" s="15"/>
      <c r="M461" s="15"/>
      <c r="N461" s="15"/>
      <c r="O461" s="15"/>
    </row>
    <row r="462" spans="1:15" s="133" customFormat="1" ht="11.25">
      <c r="A462" s="200"/>
      <c r="B462" s="201"/>
      <c r="C462" s="136"/>
      <c r="D462" s="136"/>
      <c r="E462" s="136"/>
      <c r="F462" s="202"/>
      <c r="G462" s="202"/>
      <c r="H462" s="202"/>
      <c r="I462" s="202"/>
      <c r="J462" s="203"/>
      <c r="K462" s="140"/>
      <c r="L462" s="15"/>
      <c r="M462" s="15"/>
      <c r="N462" s="15"/>
      <c r="O462" s="15"/>
    </row>
    <row r="463" spans="1:15" s="133" customFormat="1" ht="11.25">
      <c r="A463" s="200"/>
      <c r="B463" s="201"/>
      <c r="C463" s="136"/>
      <c r="D463" s="136"/>
      <c r="E463" s="136"/>
      <c r="F463" s="202"/>
      <c r="G463" s="202"/>
      <c r="H463" s="202"/>
      <c r="I463" s="202"/>
      <c r="J463" s="203"/>
      <c r="K463" s="140"/>
      <c r="L463" s="15"/>
      <c r="M463" s="15"/>
      <c r="N463" s="15"/>
      <c r="O463" s="15"/>
    </row>
    <row r="464" spans="1:15" s="133" customFormat="1" ht="11.25">
      <c r="A464" s="200"/>
      <c r="B464" s="201"/>
      <c r="C464" s="136"/>
      <c r="D464" s="136"/>
      <c r="E464" s="136"/>
      <c r="F464" s="202"/>
      <c r="G464" s="202"/>
      <c r="H464" s="202"/>
      <c r="I464" s="202"/>
      <c r="J464" s="203"/>
      <c r="K464" s="140"/>
      <c r="L464" s="15"/>
      <c r="M464" s="15"/>
      <c r="N464" s="15"/>
      <c r="O464" s="15"/>
    </row>
    <row r="465" spans="1:15" s="133" customFormat="1" ht="11.25">
      <c r="A465" s="200"/>
      <c r="B465" s="201"/>
      <c r="C465" s="136"/>
      <c r="D465" s="136"/>
      <c r="E465" s="136"/>
      <c r="F465" s="202"/>
      <c r="G465" s="202"/>
      <c r="H465" s="202"/>
      <c r="I465" s="202"/>
      <c r="J465" s="203"/>
      <c r="K465" s="140"/>
      <c r="L465" s="15"/>
      <c r="M465" s="15"/>
      <c r="N465" s="15"/>
      <c r="O465" s="15"/>
    </row>
    <row r="466" spans="1:15" s="133" customFormat="1" ht="11.25">
      <c r="A466" s="200"/>
      <c r="B466" s="201"/>
      <c r="C466" s="136"/>
      <c r="D466" s="136"/>
      <c r="E466" s="136"/>
      <c r="F466" s="202"/>
      <c r="G466" s="202"/>
      <c r="H466" s="202"/>
      <c r="I466" s="202"/>
      <c r="J466" s="203"/>
      <c r="K466" s="140"/>
      <c r="L466" s="15"/>
      <c r="M466" s="15"/>
      <c r="N466" s="15"/>
      <c r="O466" s="15"/>
    </row>
    <row r="467" spans="1:15" s="133" customFormat="1" ht="11.25">
      <c r="A467" s="200"/>
      <c r="B467" s="201"/>
      <c r="C467" s="136"/>
      <c r="D467" s="136"/>
      <c r="E467" s="136"/>
      <c r="F467" s="202"/>
      <c r="G467" s="202"/>
      <c r="H467" s="202"/>
      <c r="I467" s="202"/>
      <c r="J467" s="203"/>
      <c r="K467" s="140"/>
      <c r="L467" s="15"/>
      <c r="M467" s="15"/>
      <c r="N467" s="15"/>
      <c r="O467" s="15"/>
    </row>
    <row r="468" spans="1:15" s="133" customFormat="1" ht="11.25">
      <c r="A468" s="200"/>
      <c r="B468" s="201"/>
      <c r="C468" s="136"/>
      <c r="D468" s="136"/>
      <c r="E468" s="136"/>
      <c r="F468" s="202"/>
      <c r="G468" s="202"/>
      <c r="H468" s="202"/>
      <c r="I468" s="202"/>
      <c r="J468" s="203"/>
      <c r="K468" s="140"/>
      <c r="L468" s="15"/>
      <c r="M468" s="15"/>
      <c r="N468" s="15"/>
      <c r="O468" s="15"/>
    </row>
    <row r="469" spans="1:15" s="133" customFormat="1" ht="11.25">
      <c r="A469" s="200"/>
      <c r="B469" s="201"/>
      <c r="C469" s="136"/>
      <c r="D469" s="136"/>
      <c r="E469" s="136"/>
      <c r="F469" s="202"/>
      <c r="G469" s="202"/>
      <c r="H469" s="202"/>
      <c r="I469" s="202"/>
      <c r="J469" s="203"/>
      <c r="K469" s="140"/>
      <c r="L469" s="15"/>
      <c r="M469" s="15"/>
      <c r="N469" s="15"/>
      <c r="O469" s="15"/>
    </row>
    <row r="470" spans="1:15" s="133" customFormat="1" ht="11.25">
      <c r="A470" s="200"/>
      <c r="B470" s="201"/>
      <c r="C470" s="136"/>
      <c r="D470" s="136"/>
      <c r="E470" s="136"/>
      <c r="F470" s="202"/>
      <c r="G470" s="202"/>
      <c r="H470" s="202"/>
      <c r="I470" s="202"/>
      <c r="J470" s="203"/>
      <c r="K470" s="140"/>
      <c r="L470" s="15"/>
      <c r="M470" s="15"/>
      <c r="N470" s="15"/>
      <c r="O470" s="15"/>
    </row>
    <row r="471" spans="1:15" s="133" customFormat="1" ht="11.25">
      <c r="A471" s="200"/>
      <c r="B471" s="201"/>
      <c r="C471" s="136"/>
      <c r="D471" s="136"/>
      <c r="E471" s="136"/>
      <c r="F471" s="202"/>
      <c r="G471" s="202"/>
      <c r="H471" s="202"/>
      <c r="I471" s="202"/>
      <c r="J471" s="203"/>
      <c r="K471" s="140"/>
      <c r="L471" s="15"/>
      <c r="M471" s="15"/>
      <c r="N471" s="15"/>
      <c r="O471" s="15"/>
    </row>
    <row r="472" spans="1:15" s="133" customFormat="1" ht="11.25">
      <c r="A472" s="200"/>
      <c r="B472" s="201"/>
      <c r="C472" s="136"/>
      <c r="D472" s="136"/>
      <c r="E472" s="136"/>
      <c r="F472" s="202"/>
      <c r="G472" s="202"/>
      <c r="H472" s="202"/>
      <c r="I472" s="202"/>
      <c r="J472" s="203"/>
      <c r="K472" s="140"/>
      <c r="L472" s="15"/>
      <c r="M472" s="15"/>
      <c r="N472" s="15"/>
      <c r="O472" s="15"/>
    </row>
    <row r="473" spans="1:15" s="133" customFormat="1" ht="11.25">
      <c r="A473" s="200"/>
      <c r="B473" s="201"/>
      <c r="C473" s="136"/>
      <c r="D473" s="136"/>
      <c r="E473" s="136"/>
      <c r="F473" s="202"/>
      <c r="G473" s="202"/>
      <c r="H473" s="202"/>
      <c r="I473" s="202"/>
      <c r="J473" s="203"/>
      <c r="K473" s="140"/>
      <c r="L473" s="15"/>
      <c r="M473" s="15"/>
      <c r="N473" s="15"/>
      <c r="O473" s="15"/>
    </row>
    <row r="474" spans="1:15" s="133" customFormat="1" ht="11.25">
      <c r="A474" s="200"/>
      <c r="B474" s="201"/>
      <c r="C474" s="136"/>
      <c r="D474" s="136"/>
      <c r="E474" s="136"/>
      <c r="F474" s="202"/>
      <c r="G474" s="202"/>
      <c r="H474" s="202"/>
      <c r="I474" s="202"/>
      <c r="J474" s="203"/>
      <c r="K474" s="140"/>
      <c r="L474" s="15"/>
      <c r="M474" s="15"/>
      <c r="N474" s="15"/>
      <c r="O474" s="15"/>
    </row>
    <row r="475" spans="1:15" s="133" customFormat="1" ht="11.25">
      <c r="A475" s="200"/>
      <c r="B475" s="201"/>
      <c r="C475" s="136"/>
      <c r="D475" s="136"/>
      <c r="E475" s="136"/>
      <c r="F475" s="202"/>
      <c r="G475" s="202"/>
      <c r="H475" s="202"/>
      <c r="I475" s="202"/>
      <c r="J475" s="203"/>
      <c r="K475" s="140"/>
      <c r="L475" s="15"/>
      <c r="M475" s="15"/>
      <c r="N475" s="15"/>
      <c r="O475" s="15"/>
    </row>
    <row r="476" spans="1:15" s="133" customFormat="1" ht="11.25">
      <c r="A476" s="200"/>
      <c r="B476" s="201"/>
      <c r="C476" s="136"/>
      <c r="D476" s="136"/>
      <c r="E476" s="136"/>
      <c r="F476" s="202"/>
      <c r="G476" s="202"/>
      <c r="H476" s="202"/>
      <c r="I476" s="202"/>
      <c r="J476" s="203"/>
      <c r="K476" s="140"/>
      <c r="L476" s="15"/>
      <c r="M476" s="15"/>
      <c r="N476" s="15"/>
      <c r="O476" s="15"/>
    </row>
    <row r="477" spans="1:15" s="133" customFormat="1" ht="11.25">
      <c r="A477" s="200"/>
      <c r="B477" s="201"/>
      <c r="C477" s="136"/>
      <c r="D477" s="136"/>
      <c r="E477" s="136"/>
      <c r="F477" s="202"/>
      <c r="G477" s="202"/>
      <c r="H477" s="202"/>
      <c r="I477" s="202"/>
      <c r="J477" s="203"/>
      <c r="K477" s="140"/>
      <c r="L477" s="15"/>
      <c r="M477" s="15"/>
      <c r="N477" s="15"/>
      <c r="O477" s="15"/>
    </row>
    <row r="478" spans="1:15" s="133" customFormat="1" ht="11.25">
      <c r="A478" s="200"/>
      <c r="B478" s="201"/>
      <c r="C478" s="136"/>
      <c r="D478" s="136"/>
      <c r="E478" s="136"/>
      <c r="F478" s="202"/>
      <c r="G478" s="202"/>
      <c r="H478" s="202"/>
      <c r="I478" s="202"/>
      <c r="J478" s="203"/>
      <c r="K478" s="140"/>
      <c r="L478" s="15"/>
      <c r="M478" s="15"/>
      <c r="N478" s="15"/>
      <c r="O478" s="15"/>
    </row>
    <row r="479" spans="1:15" s="133" customFormat="1" ht="11.25">
      <c r="A479" s="200"/>
      <c r="B479" s="201"/>
      <c r="C479" s="136"/>
      <c r="D479" s="136"/>
      <c r="E479" s="136"/>
      <c r="F479" s="202"/>
      <c r="G479" s="202"/>
      <c r="H479" s="202"/>
      <c r="I479" s="202"/>
      <c r="J479" s="203"/>
      <c r="K479" s="140"/>
      <c r="L479" s="15"/>
      <c r="M479" s="15"/>
      <c r="N479" s="15"/>
      <c r="O479" s="15"/>
    </row>
    <row r="480" spans="1:15" s="133" customFormat="1" ht="11.25">
      <c r="A480" s="200"/>
      <c r="B480" s="201"/>
      <c r="C480" s="136"/>
      <c r="D480" s="136"/>
      <c r="E480" s="136"/>
      <c r="F480" s="202"/>
      <c r="G480" s="202"/>
      <c r="H480" s="202"/>
      <c r="I480" s="202"/>
      <c r="J480" s="203"/>
      <c r="K480" s="140"/>
      <c r="L480" s="15"/>
      <c r="M480" s="15"/>
      <c r="N480" s="15"/>
      <c r="O480" s="15"/>
    </row>
    <row r="481" spans="1:15" s="133" customFormat="1" ht="11.25">
      <c r="A481" s="200"/>
      <c r="B481" s="201"/>
      <c r="C481" s="136"/>
      <c r="D481" s="136"/>
      <c r="E481" s="136"/>
      <c r="F481" s="202"/>
      <c r="G481" s="202"/>
      <c r="H481" s="202"/>
      <c r="I481" s="202"/>
      <c r="J481" s="203"/>
      <c r="K481" s="140"/>
      <c r="L481" s="15"/>
      <c r="M481" s="15"/>
      <c r="N481" s="15"/>
      <c r="O481" s="15"/>
    </row>
    <row r="482" spans="1:15" s="133" customFormat="1" ht="11.25">
      <c r="A482" s="200"/>
      <c r="B482" s="201"/>
      <c r="C482" s="136"/>
      <c r="D482" s="136"/>
      <c r="E482" s="136"/>
      <c r="F482" s="202"/>
      <c r="G482" s="202"/>
      <c r="H482" s="202"/>
      <c r="I482" s="202"/>
      <c r="J482" s="203"/>
      <c r="K482" s="140"/>
      <c r="L482" s="15"/>
      <c r="M482" s="15"/>
      <c r="N482" s="15"/>
      <c r="O482" s="15"/>
    </row>
    <row r="483" spans="1:15" s="133" customFormat="1" ht="11.25">
      <c r="A483" s="200"/>
      <c r="B483" s="201"/>
      <c r="C483" s="136"/>
      <c r="D483" s="136"/>
      <c r="E483" s="136"/>
      <c r="F483" s="202"/>
      <c r="G483" s="202"/>
      <c r="H483" s="202"/>
      <c r="I483" s="202"/>
      <c r="J483" s="203"/>
      <c r="K483" s="140"/>
      <c r="L483" s="15"/>
      <c r="M483" s="15"/>
      <c r="N483" s="15"/>
      <c r="O483" s="15"/>
    </row>
    <row r="484" spans="1:15" s="133" customFormat="1" ht="39.75" customHeight="1" thickBot="1">
      <c r="A484" s="154" t="s">
        <v>73</v>
      </c>
      <c r="B484" s="196"/>
      <c r="C484" s="197"/>
      <c r="D484" s="197"/>
      <c r="E484" s="197"/>
      <c r="F484" s="197"/>
      <c r="G484" s="197"/>
      <c r="H484" s="197"/>
      <c r="I484" s="197"/>
      <c r="J484" s="198"/>
      <c r="K484" s="140"/>
      <c r="L484" s="15"/>
      <c r="M484" s="15"/>
      <c r="N484" s="15"/>
      <c r="O484" s="15"/>
    </row>
    <row r="485" spans="1:15" s="133" customFormat="1" ht="11.25">
      <c r="A485" s="199"/>
      <c r="B485" s="199"/>
      <c r="C485" s="199"/>
      <c r="D485" s="199"/>
      <c r="E485" s="199"/>
      <c r="F485" s="199"/>
      <c r="G485" s="199"/>
      <c r="H485" s="199"/>
      <c r="I485" s="199"/>
      <c r="J485" s="199"/>
      <c r="K485" s="140"/>
      <c r="L485" s="15"/>
      <c r="M485" s="15"/>
      <c r="N485" s="15"/>
      <c r="O485" s="15"/>
    </row>
    <row r="486" spans="1:15" s="133" customFormat="1" ht="11.25">
      <c r="A486" s="130" t="s">
        <v>56</v>
      </c>
      <c r="B486" s="21" t="s">
        <v>57</v>
      </c>
      <c r="C486" s="211" t="s">
        <v>7</v>
      </c>
      <c r="D486" s="212"/>
      <c r="E486" s="212"/>
      <c r="F486" s="212"/>
      <c r="G486" s="212"/>
      <c r="H486" s="213"/>
      <c r="I486" s="21" t="s">
        <v>59</v>
      </c>
      <c r="J486" s="22" t="s">
        <v>58</v>
      </c>
      <c r="K486"/>
      <c r="L486"/>
      <c r="M486"/>
      <c r="N486"/>
      <c r="O486"/>
    </row>
    <row r="487" spans="1:15" s="133" customFormat="1" ht="11.25">
      <c r="A487" s="134"/>
      <c r="B487" s="135"/>
      <c r="C487" s="205"/>
      <c r="D487" s="206"/>
      <c r="E487" s="206"/>
      <c r="F487" s="206"/>
      <c r="G487" s="206"/>
      <c r="H487" s="206"/>
      <c r="I487" s="116">
        <f>(J487)-(SUM(D491:E520))</f>
        <v>0</v>
      </c>
      <c r="J487" s="117">
        <v>0</v>
      </c>
      <c r="K487"/>
      <c r="L487"/>
      <c r="M487"/>
      <c r="N487"/>
      <c r="O487"/>
    </row>
    <row r="488" spans="1:15" s="133" customFormat="1" ht="11.25">
      <c r="A488" s="130" t="s">
        <v>60</v>
      </c>
      <c r="B488" s="205"/>
      <c r="C488" s="206"/>
      <c r="D488" s="206"/>
      <c r="E488" s="206"/>
      <c r="F488" s="206"/>
      <c r="G488" s="206"/>
      <c r="H488" s="206"/>
      <c r="I488" s="21" t="s">
        <v>72</v>
      </c>
      <c r="J488" s="22" t="s">
        <v>71</v>
      </c>
      <c r="K488"/>
      <c r="L488"/>
      <c r="M488"/>
      <c r="N488"/>
      <c r="O488"/>
    </row>
    <row r="489" spans="1:15" s="133" customFormat="1" ht="11.25">
      <c r="A489" s="130" t="s">
        <v>69</v>
      </c>
      <c r="B489" s="206"/>
      <c r="C489" s="206"/>
      <c r="D489" s="206"/>
      <c r="E489" s="206"/>
      <c r="F489" s="206"/>
      <c r="G489" s="206"/>
      <c r="H489" s="206"/>
      <c r="I489" s="137"/>
      <c r="J489" s="138"/>
      <c r="K489"/>
      <c r="L489"/>
      <c r="M489"/>
      <c r="N489"/>
      <c r="O489"/>
    </row>
    <row r="490" spans="1:15" s="139" customFormat="1" ht="21.75" customHeight="1">
      <c r="A490" s="207" t="s">
        <v>92</v>
      </c>
      <c r="B490" s="208"/>
      <c r="C490" s="186" t="s">
        <v>70</v>
      </c>
      <c r="D490" s="192" t="s">
        <v>68</v>
      </c>
      <c r="E490" s="186" t="s">
        <v>88</v>
      </c>
      <c r="F490" s="209" t="s">
        <v>75</v>
      </c>
      <c r="G490" s="209"/>
      <c r="H490" s="209"/>
      <c r="I490" s="209"/>
      <c r="J490" s="210"/>
      <c r="K490"/>
      <c r="L490"/>
      <c r="M490"/>
      <c r="N490"/>
      <c r="O490"/>
    </row>
    <row r="491" spans="1:15" s="133" customFormat="1" ht="11.25">
      <c r="A491" s="200"/>
      <c r="B491" s="201"/>
      <c r="C491" s="136"/>
      <c r="D491" s="136"/>
      <c r="E491" s="136"/>
      <c r="F491" s="204"/>
      <c r="G491" s="202"/>
      <c r="H491" s="202"/>
      <c r="I491" s="202"/>
      <c r="J491" s="203"/>
      <c r="K491" s="140"/>
      <c r="L491" s="15"/>
      <c r="M491" s="15"/>
      <c r="N491" s="15"/>
      <c r="O491" s="15"/>
    </row>
    <row r="492" spans="1:15" s="133" customFormat="1" ht="11.25">
      <c r="A492" s="200"/>
      <c r="B492" s="201"/>
      <c r="C492" s="136"/>
      <c r="D492" s="136"/>
      <c r="E492" s="136"/>
      <c r="F492" s="202"/>
      <c r="G492" s="202"/>
      <c r="H492" s="202"/>
      <c r="I492" s="202"/>
      <c r="J492" s="203"/>
      <c r="K492" s="140"/>
      <c r="L492" s="15"/>
      <c r="M492" s="15"/>
      <c r="N492" s="15"/>
      <c r="O492" s="15"/>
    </row>
    <row r="493" spans="1:15" s="133" customFormat="1" ht="11.25">
      <c r="A493" s="200"/>
      <c r="B493" s="201"/>
      <c r="C493" s="136"/>
      <c r="D493" s="136"/>
      <c r="E493" s="136"/>
      <c r="F493" s="202"/>
      <c r="G493" s="202"/>
      <c r="H493" s="202"/>
      <c r="I493" s="202"/>
      <c r="J493" s="203"/>
      <c r="K493" s="140"/>
      <c r="L493" s="15"/>
      <c r="M493" s="15"/>
      <c r="N493" s="15"/>
      <c r="O493" s="15"/>
    </row>
    <row r="494" spans="1:15" s="133" customFormat="1" ht="11.25">
      <c r="A494" s="200"/>
      <c r="B494" s="201"/>
      <c r="C494" s="136"/>
      <c r="D494" s="136"/>
      <c r="E494" s="136"/>
      <c r="F494" s="202"/>
      <c r="G494" s="202"/>
      <c r="H494" s="202"/>
      <c r="I494" s="202"/>
      <c r="J494" s="203"/>
      <c r="K494" s="140"/>
      <c r="L494" s="15"/>
      <c r="M494" s="15"/>
      <c r="N494" s="15"/>
      <c r="O494" s="15"/>
    </row>
    <row r="495" spans="1:15" s="133" customFormat="1" ht="11.25">
      <c r="A495" s="200"/>
      <c r="B495" s="201"/>
      <c r="C495" s="136"/>
      <c r="D495" s="136"/>
      <c r="E495" s="136"/>
      <c r="F495" s="202"/>
      <c r="G495" s="202"/>
      <c r="H495" s="202"/>
      <c r="I495" s="202"/>
      <c r="J495" s="203"/>
      <c r="K495" s="140"/>
      <c r="L495" s="15"/>
      <c r="M495" s="15"/>
      <c r="N495" s="15"/>
      <c r="O495" s="15"/>
    </row>
    <row r="496" spans="1:15" s="133" customFormat="1" ht="11.25">
      <c r="A496" s="200"/>
      <c r="B496" s="201"/>
      <c r="C496" s="136"/>
      <c r="D496" s="136"/>
      <c r="E496" s="136"/>
      <c r="F496" s="202"/>
      <c r="G496" s="202"/>
      <c r="H496" s="202"/>
      <c r="I496" s="202"/>
      <c r="J496" s="203"/>
      <c r="K496" s="140"/>
      <c r="L496" s="15"/>
      <c r="M496" s="15"/>
      <c r="N496" s="15"/>
      <c r="O496" s="15"/>
    </row>
    <row r="497" spans="1:15" s="133" customFormat="1" ht="11.25">
      <c r="A497" s="200"/>
      <c r="B497" s="201"/>
      <c r="C497" s="136"/>
      <c r="D497" s="136"/>
      <c r="E497" s="136"/>
      <c r="F497" s="202"/>
      <c r="G497" s="202"/>
      <c r="H497" s="202"/>
      <c r="I497" s="202"/>
      <c r="J497" s="203"/>
      <c r="K497" s="140"/>
      <c r="L497" s="15"/>
      <c r="M497" s="15"/>
      <c r="N497" s="15"/>
      <c r="O497" s="15"/>
    </row>
    <row r="498" spans="1:15" s="133" customFormat="1" ht="11.25">
      <c r="A498" s="200"/>
      <c r="B498" s="201"/>
      <c r="C498" s="136"/>
      <c r="D498" s="136"/>
      <c r="E498" s="136"/>
      <c r="F498" s="202"/>
      <c r="G498" s="202"/>
      <c r="H498" s="202"/>
      <c r="I498" s="202"/>
      <c r="J498" s="203"/>
      <c r="K498" s="140"/>
      <c r="L498" s="15"/>
      <c r="M498" s="15"/>
      <c r="N498" s="15"/>
      <c r="O498" s="15"/>
    </row>
    <row r="499" spans="1:15" s="133" customFormat="1" ht="11.25">
      <c r="A499" s="200"/>
      <c r="B499" s="201"/>
      <c r="C499" s="136"/>
      <c r="D499" s="136"/>
      <c r="E499" s="136"/>
      <c r="F499" s="202"/>
      <c r="G499" s="202"/>
      <c r="H499" s="202"/>
      <c r="I499" s="202"/>
      <c r="J499" s="203"/>
      <c r="K499" s="140"/>
      <c r="L499" s="15"/>
      <c r="M499" s="15"/>
      <c r="N499" s="15"/>
      <c r="O499" s="15"/>
    </row>
    <row r="500" spans="1:15" s="133" customFormat="1" ht="11.25">
      <c r="A500" s="200"/>
      <c r="B500" s="201"/>
      <c r="C500" s="136"/>
      <c r="D500" s="136"/>
      <c r="E500" s="136"/>
      <c r="F500" s="202"/>
      <c r="G500" s="202"/>
      <c r="H500" s="202"/>
      <c r="I500" s="202"/>
      <c r="J500" s="203"/>
      <c r="K500" s="140"/>
      <c r="L500" s="15"/>
      <c r="M500" s="15"/>
      <c r="N500" s="15"/>
      <c r="O500" s="15"/>
    </row>
    <row r="501" spans="1:15" s="133" customFormat="1" ht="11.25">
      <c r="A501" s="200"/>
      <c r="B501" s="201"/>
      <c r="C501" s="136"/>
      <c r="D501" s="136"/>
      <c r="E501" s="136"/>
      <c r="F501" s="202"/>
      <c r="G501" s="202"/>
      <c r="H501" s="202"/>
      <c r="I501" s="202"/>
      <c r="J501" s="203"/>
      <c r="K501" s="140"/>
      <c r="L501" s="15"/>
      <c r="M501" s="15"/>
      <c r="N501" s="15"/>
      <c r="O501" s="15"/>
    </row>
    <row r="502" spans="1:15" s="133" customFormat="1" ht="11.25">
      <c r="A502" s="200"/>
      <c r="B502" s="201"/>
      <c r="C502" s="136"/>
      <c r="D502" s="136"/>
      <c r="E502" s="136"/>
      <c r="F502" s="202"/>
      <c r="G502" s="202"/>
      <c r="H502" s="202"/>
      <c r="I502" s="202"/>
      <c r="J502" s="203"/>
      <c r="K502" s="140"/>
      <c r="L502" s="15"/>
      <c r="M502" s="15"/>
      <c r="N502" s="15"/>
      <c r="O502" s="15"/>
    </row>
    <row r="503" spans="1:15" s="133" customFormat="1" ht="11.25">
      <c r="A503" s="200"/>
      <c r="B503" s="201"/>
      <c r="C503" s="136"/>
      <c r="D503" s="136"/>
      <c r="E503" s="136"/>
      <c r="F503" s="202"/>
      <c r="G503" s="202"/>
      <c r="H503" s="202"/>
      <c r="I503" s="202"/>
      <c r="J503" s="203"/>
      <c r="K503" s="140"/>
      <c r="L503" s="15"/>
      <c r="M503" s="15"/>
      <c r="N503" s="15"/>
      <c r="O503" s="15"/>
    </row>
    <row r="504" spans="1:15" s="133" customFormat="1" ht="11.25">
      <c r="A504" s="200"/>
      <c r="B504" s="201"/>
      <c r="C504" s="136"/>
      <c r="D504" s="136"/>
      <c r="E504" s="136"/>
      <c r="F504" s="202"/>
      <c r="G504" s="202"/>
      <c r="H504" s="202"/>
      <c r="I504" s="202"/>
      <c r="J504" s="203"/>
      <c r="K504" s="140"/>
      <c r="L504" s="15"/>
      <c r="M504" s="15"/>
      <c r="N504" s="15"/>
      <c r="O504" s="15"/>
    </row>
    <row r="505" spans="1:15" s="133" customFormat="1" ht="11.25">
      <c r="A505" s="200"/>
      <c r="B505" s="201"/>
      <c r="C505" s="136"/>
      <c r="D505" s="136"/>
      <c r="E505" s="136"/>
      <c r="F505" s="202"/>
      <c r="G505" s="202"/>
      <c r="H505" s="202"/>
      <c r="I505" s="202"/>
      <c r="J505" s="203"/>
      <c r="K505" s="140"/>
      <c r="L505" s="15"/>
      <c r="M505" s="15"/>
      <c r="N505" s="15"/>
      <c r="O505" s="15"/>
    </row>
    <row r="506" spans="1:15" s="133" customFormat="1" ht="11.25">
      <c r="A506" s="200"/>
      <c r="B506" s="201"/>
      <c r="C506" s="136"/>
      <c r="D506" s="136"/>
      <c r="E506" s="136"/>
      <c r="F506" s="202"/>
      <c r="G506" s="202"/>
      <c r="H506" s="202"/>
      <c r="I506" s="202"/>
      <c r="J506" s="203"/>
      <c r="K506" s="140"/>
      <c r="L506" s="15"/>
      <c r="M506" s="15"/>
      <c r="N506" s="15"/>
      <c r="O506" s="15"/>
    </row>
    <row r="507" spans="1:15" s="133" customFormat="1" ht="11.25">
      <c r="A507" s="200"/>
      <c r="B507" s="201"/>
      <c r="C507" s="136"/>
      <c r="D507" s="136"/>
      <c r="E507" s="136"/>
      <c r="F507" s="202"/>
      <c r="G507" s="202"/>
      <c r="H507" s="202"/>
      <c r="I507" s="202"/>
      <c r="J507" s="203"/>
      <c r="K507" s="140"/>
      <c r="L507" s="15"/>
      <c r="M507" s="15"/>
      <c r="N507" s="15"/>
      <c r="O507" s="15"/>
    </row>
    <row r="508" spans="1:15" s="133" customFormat="1" ht="11.25">
      <c r="A508" s="200"/>
      <c r="B508" s="201"/>
      <c r="C508" s="136"/>
      <c r="D508" s="136"/>
      <c r="E508" s="136"/>
      <c r="F508" s="202"/>
      <c r="G508" s="202"/>
      <c r="H508" s="202"/>
      <c r="I508" s="202"/>
      <c r="J508" s="203"/>
      <c r="K508" s="140"/>
      <c r="L508" s="15"/>
      <c r="M508" s="15"/>
      <c r="N508" s="15"/>
      <c r="O508" s="15"/>
    </row>
    <row r="509" spans="1:15" s="133" customFormat="1" ht="11.25">
      <c r="A509" s="200"/>
      <c r="B509" s="201"/>
      <c r="C509" s="136"/>
      <c r="D509" s="136"/>
      <c r="E509" s="136"/>
      <c r="F509" s="202"/>
      <c r="G509" s="202"/>
      <c r="H509" s="202"/>
      <c r="I509" s="202"/>
      <c r="J509" s="203"/>
      <c r="K509" s="140"/>
      <c r="L509" s="15"/>
      <c r="M509" s="15"/>
      <c r="N509" s="15"/>
      <c r="O509" s="15"/>
    </row>
    <row r="510" spans="1:15" s="133" customFormat="1" ht="11.25">
      <c r="A510" s="200"/>
      <c r="B510" s="201"/>
      <c r="C510" s="136"/>
      <c r="D510" s="136"/>
      <c r="E510" s="136"/>
      <c r="F510" s="202"/>
      <c r="G510" s="202"/>
      <c r="H510" s="202"/>
      <c r="I510" s="202"/>
      <c r="J510" s="203"/>
      <c r="K510" s="140"/>
      <c r="L510" s="15"/>
      <c r="M510" s="15"/>
      <c r="N510" s="15"/>
      <c r="O510" s="15"/>
    </row>
    <row r="511" spans="1:15" s="133" customFormat="1" ht="11.25">
      <c r="A511" s="200"/>
      <c r="B511" s="201"/>
      <c r="C511" s="136"/>
      <c r="D511" s="136"/>
      <c r="E511" s="136"/>
      <c r="F511" s="202"/>
      <c r="G511" s="202"/>
      <c r="H511" s="202"/>
      <c r="I511" s="202"/>
      <c r="J511" s="203"/>
      <c r="K511" s="140"/>
      <c r="L511" s="15"/>
      <c r="M511" s="15"/>
      <c r="N511" s="15"/>
      <c r="O511" s="15"/>
    </row>
    <row r="512" spans="1:15" s="133" customFormat="1" ht="11.25">
      <c r="A512" s="200"/>
      <c r="B512" s="201"/>
      <c r="C512" s="136"/>
      <c r="D512" s="136"/>
      <c r="E512" s="136"/>
      <c r="F512" s="202"/>
      <c r="G512" s="202"/>
      <c r="H512" s="202"/>
      <c r="I512" s="202"/>
      <c r="J512" s="203"/>
      <c r="K512" s="140"/>
      <c r="L512" s="15"/>
      <c r="M512" s="15"/>
      <c r="N512" s="15"/>
      <c r="O512" s="15"/>
    </row>
    <row r="513" spans="1:15" s="133" customFormat="1" ht="11.25">
      <c r="A513" s="200"/>
      <c r="B513" s="201"/>
      <c r="C513" s="136"/>
      <c r="D513" s="136"/>
      <c r="E513" s="136"/>
      <c r="F513" s="202"/>
      <c r="G513" s="202"/>
      <c r="H513" s="202"/>
      <c r="I513" s="202"/>
      <c r="J513" s="203"/>
      <c r="K513" s="140"/>
      <c r="L513" s="15"/>
      <c r="M513" s="15"/>
      <c r="N513" s="15"/>
      <c r="O513" s="15"/>
    </row>
    <row r="514" spans="1:15" s="133" customFormat="1" ht="11.25">
      <c r="A514" s="200"/>
      <c r="B514" s="201"/>
      <c r="C514" s="136"/>
      <c r="D514" s="136"/>
      <c r="E514" s="136"/>
      <c r="F514" s="202"/>
      <c r="G514" s="202"/>
      <c r="H514" s="202"/>
      <c r="I514" s="202"/>
      <c r="J514" s="203"/>
      <c r="K514" s="140"/>
      <c r="L514" s="15"/>
      <c r="M514" s="15"/>
      <c r="N514" s="15"/>
      <c r="O514" s="15"/>
    </row>
    <row r="515" spans="1:15" s="133" customFormat="1" ht="11.25">
      <c r="A515" s="200"/>
      <c r="B515" s="201"/>
      <c r="C515" s="136"/>
      <c r="D515" s="136"/>
      <c r="E515" s="136"/>
      <c r="F515" s="202"/>
      <c r="G515" s="202"/>
      <c r="H515" s="202"/>
      <c r="I515" s="202"/>
      <c r="J515" s="203"/>
      <c r="K515" s="140"/>
      <c r="L515" s="15"/>
      <c r="M515" s="15"/>
      <c r="N515" s="15"/>
      <c r="O515" s="15"/>
    </row>
    <row r="516" spans="1:15" s="133" customFormat="1" ht="11.25">
      <c r="A516" s="200"/>
      <c r="B516" s="201"/>
      <c r="C516" s="136"/>
      <c r="D516" s="136"/>
      <c r="E516" s="136"/>
      <c r="F516" s="202"/>
      <c r="G516" s="202"/>
      <c r="H516" s="202"/>
      <c r="I516" s="202"/>
      <c r="J516" s="203"/>
      <c r="K516" s="140"/>
      <c r="L516" s="15"/>
      <c r="M516" s="15"/>
      <c r="N516" s="15"/>
      <c r="O516" s="15"/>
    </row>
    <row r="517" spans="1:15" s="133" customFormat="1" ht="11.25">
      <c r="A517" s="200"/>
      <c r="B517" s="201"/>
      <c r="C517" s="136"/>
      <c r="D517" s="136"/>
      <c r="E517" s="136"/>
      <c r="F517" s="202"/>
      <c r="G517" s="202"/>
      <c r="H517" s="202"/>
      <c r="I517" s="202"/>
      <c r="J517" s="203"/>
      <c r="K517" s="140"/>
      <c r="L517" s="15"/>
      <c r="M517" s="15"/>
      <c r="N517" s="15"/>
      <c r="O517" s="15"/>
    </row>
    <row r="518" spans="1:15" s="133" customFormat="1" ht="11.25">
      <c r="A518" s="200"/>
      <c r="B518" s="201"/>
      <c r="C518" s="136"/>
      <c r="D518" s="136"/>
      <c r="E518" s="136"/>
      <c r="F518" s="202"/>
      <c r="G518" s="202"/>
      <c r="H518" s="202"/>
      <c r="I518" s="202"/>
      <c r="J518" s="203"/>
      <c r="K518" s="140"/>
      <c r="L518" s="15"/>
      <c r="M518" s="15"/>
      <c r="N518" s="15"/>
      <c r="O518" s="15"/>
    </row>
    <row r="519" spans="1:15" s="133" customFormat="1" ht="11.25">
      <c r="A519" s="200"/>
      <c r="B519" s="201"/>
      <c r="C519" s="136"/>
      <c r="D519" s="136"/>
      <c r="E519" s="136"/>
      <c r="F519" s="202"/>
      <c r="G519" s="202"/>
      <c r="H519" s="202"/>
      <c r="I519" s="202"/>
      <c r="J519" s="203"/>
      <c r="K519" s="140"/>
      <c r="L519" s="15"/>
      <c r="M519" s="15"/>
      <c r="N519" s="15"/>
      <c r="O519" s="15"/>
    </row>
    <row r="520" spans="1:15" s="133" customFormat="1" ht="11.25">
      <c r="A520" s="200"/>
      <c r="B520" s="201"/>
      <c r="C520" s="136"/>
      <c r="D520" s="136"/>
      <c r="E520" s="136"/>
      <c r="F520" s="202"/>
      <c r="G520" s="202"/>
      <c r="H520" s="202"/>
      <c r="I520" s="202"/>
      <c r="J520" s="203"/>
      <c r="K520" s="140"/>
      <c r="L520" s="15"/>
      <c r="M520" s="15"/>
      <c r="N520" s="15"/>
      <c r="O520" s="15"/>
    </row>
    <row r="521" spans="1:15" s="133" customFormat="1" ht="39.75" customHeight="1" thickBot="1">
      <c r="A521" s="154" t="s">
        <v>73</v>
      </c>
      <c r="B521" s="196"/>
      <c r="C521" s="197"/>
      <c r="D521" s="197"/>
      <c r="E521" s="197"/>
      <c r="F521" s="197"/>
      <c r="G521" s="197"/>
      <c r="H521" s="197"/>
      <c r="I521" s="197"/>
      <c r="J521" s="198"/>
      <c r="K521" s="140"/>
      <c r="L521" s="15"/>
      <c r="M521" s="15"/>
      <c r="N521" s="15"/>
      <c r="O521" s="15"/>
    </row>
    <row r="522" spans="1:15" s="133" customFormat="1" ht="11.25">
      <c r="A522" s="199"/>
      <c r="B522" s="199"/>
      <c r="C522" s="199"/>
      <c r="D522" s="199"/>
      <c r="E522" s="199"/>
      <c r="F522" s="199"/>
      <c r="G522" s="199"/>
      <c r="H522" s="199"/>
      <c r="I522" s="199"/>
      <c r="J522" s="199"/>
      <c r="K522" s="140"/>
      <c r="L522" s="15"/>
      <c r="M522" s="15"/>
      <c r="N522" s="15"/>
      <c r="O522" s="15"/>
    </row>
    <row r="523" spans="1:15" s="133" customFormat="1" ht="11.25">
      <c r="A523" s="130" t="s">
        <v>56</v>
      </c>
      <c r="B523" s="21" t="s">
        <v>57</v>
      </c>
      <c r="C523" s="211" t="s">
        <v>7</v>
      </c>
      <c r="D523" s="212"/>
      <c r="E523" s="212"/>
      <c r="F523" s="212"/>
      <c r="G523" s="212"/>
      <c r="H523" s="213"/>
      <c r="I523" s="21" t="s">
        <v>59</v>
      </c>
      <c r="J523" s="22" t="s">
        <v>58</v>
      </c>
      <c r="K523"/>
      <c r="L523"/>
      <c r="M523"/>
      <c r="N523"/>
      <c r="O523"/>
    </row>
    <row r="524" spans="1:15" s="133" customFormat="1" ht="11.25">
      <c r="A524" s="134"/>
      <c r="B524" s="135"/>
      <c r="C524" s="205"/>
      <c r="D524" s="206"/>
      <c r="E524" s="206"/>
      <c r="F524" s="206"/>
      <c r="G524" s="206"/>
      <c r="H524" s="206"/>
      <c r="I524" s="116">
        <f>(J524)-(SUM(D528:E557))</f>
        <v>0</v>
      </c>
      <c r="J524" s="117">
        <v>0</v>
      </c>
      <c r="K524"/>
      <c r="L524"/>
      <c r="M524"/>
      <c r="N524"/>
      <c r="O524"/>
    </row>
    <row r="525" spans="1:15" s="133" customFormat="1" ht="11.25">
      <c r="A525" s="130" t="s">
        <v>60</v>
      </c>
      <c r="B525" s="205"/>
      <c r="C525" s="206"/>
      <c r="D525" s="206"/>
      <c r="E525" s="206"/>
      <c r="F525" s="206"/>
      <c r="G525" s="206"/>
      <c r="H525" s="206"/>
      <c r="I525" s="21" t="s">
        <v>72</v>
      </c>
      <c r="J525" s="22" t="s">
        <v>71</v>
      </c>
      <c r="K525"/>
      <c r="L525"/>
      <c r="M525"/>
      <c r="N525"/>
      <c r="O525"/>
    </row>
    <row r="526" spans="1:15" s="133" customFormat="1" ht="11.25">
      <c r="A526" s="130" t="s">
        <v>69</v>
      </c>
      <c r="B526" s="206"/>
      <c r="C526" s="206"/>
      <c r="D526" s="206"/>
      <c r="E526" s="206"/>
      <c r="F526" s="206"/>
      <c r="G526" s="206"/>
      <c r="H526" s="206"/>
      <c r="I526" s="137"/>
      <c r="J526" s="138"/>
      <c r="K526"/>
      <c r="L526"/>
      <c r="M526"/>
      <c r="N526"/>
      <c r="O526"/>
    </row>
    <row r="527" spans="1:15" s="139" customFormat="1" ht="21.75" customHeight="1">
      <c r="A527" s="207" t="s">
        <v>92</v>
      </c>
      <c r="B527" s="208"/>
      <c r="C527" s="186" t="s">
        <v>70</v>
      </c>
      <c r="D527" s="192" t="s">
        <v>68</v>
      </c>
      <c r="E527" s="186" t="s">
        <v>88</v>
      </c>
      <c r="F527" s="209" t="s">
        <v>75</v>
      </c>
      <c r="G527" s="209"/>
      <c r="H527" s="209"/>
      <c r="I527" s="209"/>
      <c r="J527" s="210"/>
      <c r="K527"/>
      <c r="L527"/>
      <c r="M527"/>
      <c r="N527"/>
      <c r="O527"/>
    </row>
    <row r="528" spans="1:15" s="133" customFormat="1" ht="11.25">
      <c r="A528" s="200"/>
      <c r="B528" s="201"/>
      <c r="C528" s="136"/>
      <c r="D528" s="136"/>
      <c r="E528" s="136"/>
      <c r="F528" s="204"/>
      <c r="G528" s="202"/>
      <c r="H528" s="202"/>
      <c r="I528" s="202"/>
      <c r="J528" s="203"/>
      <c r="K528" s="140"/>
      <c r="L528" s="15"/>
      <c r="M528" s="15"/>
      <c r="N528" s="15"/>
      <c r="O528" s="15"/>
    </row>
    <row r="529" spans="1:15" s="133" customFormat="1" ht="11.25">
      <c r="A529" s="200"/>
      <c r="B529" s="201"/>
      <c r="C529" s="136"/>
      <c r="D529" s="136"/>
      <c r="E529" s="136"/>
      <c r="F529" s="202"/>
      <c r="G529" s="202"/>
      <c r="H529" s="202"/>
      <c r="I529" s="202"/>
      <c r="J529" s="203"/>
      <c r="K529" s="140"/>
      <c r="L529" s="15"/>
      <c r="M529" s="15"/>
      <c r="N529" s="15"/>
      <c r="O529" s="15"/>
    </row>
    <row r="530" spans="1:15" s="133" customFormat="1" ht="11.25">
      <c r="A530" s="200"/>
      <c r="B530" s="201"/>
      <c r="C530" s="136"/>
      <c r="D530" s="136"/>
      <c r="E530" s="136"/>
      <c r="F530" s="202"/>
      <c r="G530" s="202"/>
      <c r="H530" s="202"/>
      <c r="I530" s="202"/>
      <c r="J530" s="203"/>
      <c r="K530" s="140"/>
      <c r="L530" s="15"/>
      <c r="M530" s="15"/>
      <c r="N530" s="15"/>
      <c r="O530" s="15"/>
    </row>
    <row r="531" spans="1:15" s="133" customFormat="1" ht="11.25">
      <c r="A531" s="200"/>
      <c r="B531" s="201"/>
      <c r="C531" s="136"/>
      <c r="D531" s="136"/>
      <c r="E531" s="136"/>
      <c r="F531" s="202"/>
      <c r="G531" s="202"/>
      <c r="H531" s="202"/>
      <c r="I531" s="202"/>
      <c r="J531" s="203"/>
      <c r="K531" s="140"/>
      <c r="L531" s="15"/>
      <c r="M531" s="15"/>
      <c r="N531" s="15"/>
      <c r="O531" s="15"/>
    </row>
    <row r="532" spans="1:15" s="133" customFormat="1" ht="11.25">
      <c r="A532" s="200"/>
      <c r="B532" s="201"/>
      <c r="C532" s="136"/>
      <c r="D532" s="136"/>
      <c r="E532" s="136"/>
      <c r="F532" s="202"/>
      <c r="G532" s="202"/>
      <c r="H532" s="202"/>
      <c r="I532" s="202"/>
      <c r="J532" s="203"/>
      <c r="K532" s="140"/>
      <c r="L532" s="15"/>
      <c r="M532" s="15"/>
      <c r="N532" s="15"/>
      <c r="O532" s="15"/>
    </row>
    <row r="533" spans="1:15" s="133" customFormat="1" ht="11.25">
      <c r="A533" s="200"/>
      <c r="B533" s="201"/>
      <c r="C533" s="136"/>
      <c r="D533" s="136"/>
      <c r="E533" s="136"/>
      <c r="F533" s="202"/>
      <c r="G533" s="202"/>
      <c r="H533" s="202"/>
      <c r="I533" s="202"/>
      <c r="J533" s="203"/>
      <c r="K533" s="140"/>
      <c r="L533" s="15"/>
      <c r="M533" s="15"/>
      <c r="N533" s="15"/>
      <c r="O533" s="15"/>
    </row>
    <row r="534" spans="1:15" s="133" customFormat="1" ht="11.25">
      <c r="A534" s="200"/>
      <c r="B534" s="201"/>
      <c r="C534" s="136"/>
      <c r="D534" s="136"/>
      <c r="E534" s="136"/>
      <c r="F534" s="202"/>
      <c r="G534" s="202"/>
      <c r="H534" s="202"/>
      <c r="I534" s="202"/>
      <c r="J534" s="203"/>
      <c r="K534" s="140"/>
      <c r="L534" s="15"/>
      <c r="M534" s="15"/>
      <c r="N534" s="15"/>
      <c r="O534" s="15"/>
    </row>
    <row r="535" spans="1:15" s="133" customFormat="1" ht="11.25">
      <c r="A535" s="200"/>
      <c r="B535" s="201"/>
      <c r="C535" s="136"/>
      <c r="D535" s="136"/>
      <c r="E535" s="136"/>
      <c r="F535" s="202"/>
      <c r="G535" s="202"/>
      <c r="H535" s="202"/>
      <c r="I535" s="202"/>
      <c r="J535" s="203"/>
      <c r="K535" s="140"/>
      <c r="L535" s="15"/>
      <c r="M535" s="15"/>
      <c r="N535" s="15"/>
      <c r="O535" s="15"/>
    </row>
    <row r="536" spans="1:15" s="133" customFormat="1" ht="11.25">
      <c r="A536" s="200"/>
      <c r="B536" s="201"/>
      <c r="C536" s="136"/>
      <c r="D536" s="136"/>
      <c r="E536" s="136"/>
      <c r="F536" s="202"/>
      <c r="G536" s="202"/>
      <c r="H536" s="202"/>
      <c r="I536" s="202"/>
      <c r="J536" s="203"/>
      <c r="K536" s="140"/>
      <c r="L536" s="15"/>
      <c r="M536" s="15"/>
      <c r="N536" s="15"/>
      <c r="O536" s="15"/>
    </row>
    <row r="537" spans="1:15" s="133" customFormat="1" ht="11.25">
      <c r="A537" s="200"/>
      <c r="B537" s="201"/>
      <c r="C537" s="136"/>
      <c r="D537" s="136"/>
      <c r="E537" s="136"/>
      <c r="F537" s="202"/>
      <c r="G537" s="202"/>
      <c r="H537" s="202"/>
      <c r="I537" s="202"/>
      <c r="J537" s="203"/>
      <c r="K537" s="140"/>
      <c r="L537" s="15"/>
      <c r="M537" s="15"/>
      <c r="N537" s="15"/>
      <c r="O537" s="15"/>
    </row>
    <row r="538" spans="1:15" s="133" customFormat="1" ht="11.25">
      <c r="A538" s="200"/>
      <c r="B538" s="201"/>
      <c r="C538" s="136"/>
      <c r="D538" s="136"/>
      <c r="E538" s="136"/>
      <c r="F538" s="202"/>
      <c r="G538" s="202"/>
      <c r="H538" s="202"/>
      <c r="I538" s="202"/>
      <c r="J538" s="203"/>
      <c r="K538" s="140"/>
      <c r="L538" s="15"/>
      <c r="M538" s="15"/>
      <c r="N538" s="15"/>
      <c r="O538" s="15"/>
    </row>
    <row r="539" spans="1:15" s="133" customFormat="1" ht="11.25">
      <c r="A539" s="200"/>
      <c r="B539" s="201"/>
      <c r="C539" s="136"/>
      <c r="D539" s="136"/>
      <c r="E539" s="136"/>
      <c r="F539" s="202"/>
      <c r="G539" s="202"/>
      <c r="H539" s="202"/>
      <c r="I539" s="202"/>
      <c r="J539" s="203"/>
      <c r="K539" s="140"/>
      <c r="L539" s="15"/>
      <c r="M539" s="15"/>
      <c r="N539" s="15"/>
      <c r="O539" s="15"/>
    </row>
    <row r="540" spans="1:15" s="133" customFormat="1" ht="11.25">
      <c r="A540" s="200"/>
      <c r="B540" s="201"/>
      <c r="C540" s="136"/>
      <c r="D540" s="136"/>
      <c r="E540" s="136"/>
      <c r="F540" s="202"/>
      <c r="G540" s="202"/>
      <c r="H540" s="202"/>
      <c r="I540" s="202"/>
      <c r="J540" s="203"/>
      <c r="K540" s="140"/>
      <c r="L540" s="15"/>
      <c r="M540" s="15"/>
      <c r="N540" s="15"/>
      <c r="O540" s="15"/>
    </row>
    <row r="541" spans="1:15" s="133" customFormat="1" ht="11.25">
      <c r="A541" s="200"/>
      <c r="B541" s="201"/>
      <c r="C541" s="136"/>
      <c r="D541" s="136"/>
      <c r="E541" s="136"/>
      <c r="F541" s="202"/>
      <c r="G541" s="202"/>
      <c r="H541" s="202"/>
      <c r="I541" s="202"/>
      <c r="J541" s="203"/>
      <c r="K541" s="140"/>
      <c r="L541" s="15"/>
      <c r="M541" s="15"/>
      <c r="N541" s="15"/>
      <c r="O541" s="15"/>
    </row>
    <row r="542" spans="1:15" s="133" customFormat="1" ht="11.25">
      <c r="A542" s="200"/>
      <c r="B542" s="201"/>
      <c r="C542" s="136"/>
      <c r="D542" s="136"/>
      <c r="E542" s="136"/>
      <c r="F542" s="202"/>
      <c r="G542" s="202"/>
      <c r="H542" s="202"/>
      <c r="I542" s="202"/>
      <c r="J542" s="203"/>
      <c r="K542" s="140"/>
      <c r="L542" s="15"/>
      <c r="M542" s="15"/>
      <c r="N542" s="15"/>
      <c r="O542" s="15"/>
    </row>
    <row r="543" spans="1:15" s="133" customFormat="1" ht="11.25">
      <c r="A543" s="200"/>
      <c r="B543" s="201"/>
      <c r="C543" s="136"/>
      <c r="D543" s="136"/>
      <c r="E543" s="136"/>
      <c r="F543" s="202"/>
      <c r="G543" s="202"/>
      <c r="H543" s="202"/>
      <c r="I543" s="202"/>
      <c r="J543" s="203"/>
      <c r="K543" s="140"/>
      <c r="L543" s="15"/>
      <c r="M543" s="15"/>
      <c r="N543" s="15"/>
      <c r="O543" s="15"/>
    </row>
    <row r="544" spans="1:15" s="133" customFormat="1" ht="11.25">
      <c r="A544" s="200"/>
      <c r="B544" s="201"/>
      <c r="C544" s="136"/>
      <c r="D544" s="136"/>
      <c r="E544" s="136"/>
      <c r="F544" s="202"/>
      <c r="G544" s="202"/>
      <c r="H544" s="202"/>
      <c r="I544" s="202"/>
      <c r="J544" s="203"/>
      <c r="K544" s="140"/>
      <c r="L544" s="15"/>
      <c r="M544" s="15"/>
      <c r="N544" s="15"/>
      <c r="O544" s="15"/>
    </row>
    <row r="545" spans="1:15" s="133" customFormat="1" ht="11.25">
      <c r="A545" s="200"/>
      <c r="B545" s="201"/>
      <c r="C545" s="136"/>
      <c r="D545" s="136"/>
      <c r="E545" s="136"/>
      <c r="F545" s="202"/>
      <c r="G545" s="202"/>
      <c r="H545" s="202"/>
      <c r="I545" s="202"/>
      <c r="J545" s="203"/>
      <c r="K545" s="140"/>
      <c r="L545" s="15"/>
      <c r="M545" s="15"/>
      <c r="N545" s="15"/>
      <c r="O545" s="15"/>
    </row>
    <row r="546" spans="1:15" s="133" customFormat="1" ht="11.25">
      <c r="A546" s="200"/>
      <c r="B546" s="201"/>
      <c r="C546" s="136"/>
      <c r="D546" s="136"/>
      <c r="E546" s="136"/>
      <c r="F546" s="202"/>
      <c r="G546" s="202"/>
      <c r="H546" s="202"/>
      <c r="I546" s="202"/>
      <c r="J546" s="203"/>
      <c r="K546" s="140"/>
      <c r="L546" s="15"/>
      <c r="M546" s="15"/>
      <c r="N546" s="15"/>
      <c r="O546" s="15"/>
    </row>
    <row r="547" spans="1:15" s="133" customFormat="1" ht="11.25">
      <c r="A547" s="200"/>
      <c r="B547" s="201"/>
      <c r="C547" s="136"/>
      <c r="D547" s="136"/>
      <c r="E547" s="136"/>
      <c r="F547" s="202"/>
      <c r="G547" s="202"/>
      <c r="H547" s="202"/>
      <c r="I547" s="202"/>
      <c r="J547" s="203"/>
      <c r="K547" s="140"/>
      <c r="L547" s="15"/>
      <c r="M547" s="15"/>
      <c r="N547" s="15"/>
      <c r="O547" s="15"/>
    </row>
    <row r="548" spans="1:15" s="133" customFormat="1" ht="11.25">
      <c r="A548" s="200"/>
      <c r="B548" s="201"/>
      <c r="C548" s="136"/>
      <c r="D548" s="136"/>
      <c r="E548" s="136"/>
      <c r="F548" s="202"/>
      <c r="G548" s="202"/>
      <c r="H548" s="202"/>
      <c r="I548" s="202"/>
      <c r="J548" s="203"/>
      <c r="K548" s="140"/>
      <c r="L548" s="15"/>
      <c r="M548" s="15"/>
      <c r="N548" s="15"/>
      <c r="O548" s="15"/>
    </row>
    <row r="549" spans="1:15" s="133" customFormat="1" ht="11.25">
      <c r="A549" s="200"/>
      <c r="B549" s="201"/>
      <c r="C549" s="136"/>
      <c r="D549" s="136"/>
      <c r="E549" s="136"/>
      <c r="F549" s="202"/>
      <c r="G549" s="202"/>
      <c r="H549" s="202"/>
      <c r="I549" s="202"/>
      <c r="J549" s="203"/>
      <c r="K549" s="140"/>
      <c r="L549" s="15"/>
      <c r="M549" s="15"/>
      <c r="N549" s="15"/>
      <c r="O549" s="15"/>
    </row>
    <row r="550" spans="1:15" s="133" customFormat="1" ht="11.25">
      <c r="A550" s="200"/>
      <c r="B550" s="201"/>
      <c r="C550" s="136"/>
      <c r="D550" s="136"/>
      <c r="E550" s="136"/>
      <c r="F550" s="202"/>
      <c r="G550" s="202"/>
      <c r="H550" s="202"/>
      <c r="I550" s="202"/>
      <c r="J550" s="203"/>
      <c r="K550" s="140"/>
      <c r="L550" s="15"/>
      <c r="M550" s="15"/>
      <c r="N550" s="15"/>
      <c r="O550" s="15"/>
    </row>
    <row r="551" spans="1:15" s="133" customFormat="1" ht="11.25">
      <c r="A551" s="200"/>
      <c r="B551" s="201"/>
      <c r="C551" s="136"/>
      <c r="D551" s="136"/>
      <c r="E551" s="136"/>
      <c r="F551" s="202"/>
      <c r="G551" s="202"/>
      <c r="H551" s="202"/>
      <c r="I551" s="202"/>
      <c r="J551" s="203"/>
      <c r="K551" s="140"/>
      <c r="L551" s="15"/>
      <c r="M551" s="15"/>
      <c r="N551" s="15"/>
      <c r="O551" s="15"/>
    </row>
    <row r="552" spans="1:15" s="133" customFormat="1" ht="11.25">
      <c r="A552" s="200"/>
      <c r="B552" s="201"/>
      <c r="C552" s="136"/>
      <c r="D552" s="136"/>
      <c r="E552" s="136"/>
      <c r="F552" s="202"/>
      <c r="G552" s="202"/>
      <c r="H552" s="202"/>
      <c r="I552" s="202"/>
      <c r="J552" s="203"/>
      <c r="K552" s="140"/>
      <c r="L552" s="15"/>
      <c r="M552" s="15"/>
      <c r="N552" s="15"/>
      <c r="O552" s="15"/>
    </row>
    <row r="553" spans="1:15" s="133" customFormat="1" ht="11.25">
      <c r="A553" s="200"/>
      <c r="B553" s="201"/>
      <c r="C553" s="136"/>
      <c r="D553" s="136"/>
      <c r="E553" s="136"/>
      <c r="F553" s="202"/>
      <c r="G553" s="202"/>
      <c r="H553" s="202"/>
      <c r="I553" s="202"/>
      <c r="J553" s="203"/>
      <c r="K553" s="140"/>
      <c r="L553" s="15"/>
      <c r="M553" s="15"/>
      <c r="N553" s="15"/>
      <c r="O553" s="15"/>
    </row>
    <row r="554" spans="1:15" s="133" customFormat="1" ht="11.25">
      <c r="A554" s="200"/>
      <c r="B554" s="201"/>
      <c r="C554" s="136"/>
      <c r="D554" s="136"/>
      <c r="E554" s="136"/>
      <c r="F554" s="202"/>
      <c r="G554" s="202"/>
      <c r="H554" s="202"/>
      <c r="I554" s="202"/>
      <c r="J554" s="203"/>
      <c r="K554" s="140"/>
      <c r="L554" s="15"/>
      <c r="M554" s="15"/>
      <c r="N554" s="15"/>
      <c r="O554" s="15"/>
    </row>
    <row r="555" spans="1:15" s="133" customFormat="1" ht="11.25">
      <c r="A555" s="200"/>
      <c r="B555" s="201"/>
      <c r="C555" s="136"/>
      <c r="D555" s="136"/>
      <c r="E555" s="136"/>
      <c r="F555" s="202"/>
      <c r="G555" s="202"/>
      <c r="H555" s="202"/>
      <c r="I555" s="202"/>
      <c r="J555" s="203"/>
      <c r="K555" s="140"/>
      <c r="L555" s="15"/>
      <c r="M555" s="15"/>
      <c r="N555" s="15"/>
      <c r="O555" s="15"/>
    </row>
    <row r="556" spans="1:15" s="133" customFormat="1" ht="11.25">
      <c r="A556" s="200"/>
      <c r="B556" s="201"/>
      <c r="C556" s="136"/>
      <c r="D556" s="136"/>
      <c r="E556" s="136"/>
      <c r="F556" s="202"/>
      <c r="G556" s="202"/>
      <c r="H556" s="202"/>
      <c r="I556" s="202"/>
      <c r="J556" s="203"/>
      <c r="K556" s="140"/>
      <c r="L556" s="15"/>
      <c r="M556" s="15"/>
      <c r="N556" s="15"/>
      <c r="O556" s="15"/>
    </row>
    <row r="557" spans="1:15" s="133" customFormat="1" ht="11.25">
      <c r="A557" s="200"/>
      <c r="B557" s="201"/>
      <c r="C557" s="136"/>
      <c r="D557" s="136"/>
      <c r="E557" s="136"/>
      <c r="F557" s="202"/>
      <c r="G557" s="202"/>
      <c r="H557" s="202"/>
      <c r="I557" s="202"/>
      <c r="J557" s="203"/>
      <c r="K557" s="140"/>
      <c r="L557" s="15"/>
      <c r="M557" s="15"/>
      <c r="N557" s="15"/>
      <c r="O557" s="15"/>
    </row>
    <row r="558" spans="1:15" s="133" customFormat="1" ht="39.75" customHeight="1" thickBot="1">
      <c r="A558" s="154" t="s">
        <v>73</v>
      </c>
      <c r="B558" s="196"/>
      <c r="C558" s="197"/>
      <c r="D558" s="197"/>
      <c r="E558" s="197"/>
      <c r="F558" s="197"/>
      <c r="G558" s="197"/>
      <c r="H558" s="197"/>
      <c r="I558" s="197"/>
      <c r="J558" s="198"/>
      <c r="K558" s="140"/>
      <c r="L558" s="15"/>
      <c r="M558" s="15"/>
      <c r="N558" s="15"/>
      <c r="O558" s="15"/>
    </row>
    <row r="559" spans="1:15" s="133" customFormat="1" ht="11.25">
      <c r="A559" s="199"/>
      <c r="B559" s="199"/>
      <c r="C559" s="199"/>
      <c r="D559" s="199"/>
      <c r="E559" s="199"/>
      <c r="F559" s="199"/>
      <c r="G559" s="199"/>
      <c r="H559" s="199"/>
      <c r="I559" s="199"/>
      <c r="J559" s="199"/>
      <c r="K559" s="140"/>
      <c r="L559" s="15"/>
      <c r="M559" s="15"/>
      <c r="N559" s="15"/>
      <c r="O559" s="15"/>
    </row>
    <row r="560" spans="1:15" s="133" customFormat="1" ht="11.25">
      <c r="A560" s="130" t="s">
        <v>56</v>
      </c>
      <c r="B560" s="21" t="s">
        <v>57</v>
      </c>
      <c r="C560" s="211" t="s">
        <v>7</v>
      </c>
      <c r="D560" s="212"/>
      <c r="E560" s="212"/>
      <c r="F560" s="212"/>
      <c r="G560" s="212"/>
      <c r="H560" s="213"/>
      <c r="I560" s="21" t="s">
        <v>59</v>
      </c>
      <c r="J560" s="22" t="s">
        <v>58</v>
      </c>
      <c r="K560"/>
      <c r="L560"/>
      <c r="M560"/>
      <c r="N560"/>
      <c r="O560"/>
    </row>
    <row r="561" spans="1:15" s="133" customFormat="1" ht="11.25">
      <c r="A561" s="134"/>
      <c r="B561" s="135"/>
      <c r="C561" s="205"/>
      <c r="D561" s="206"/>
      <c r="E561" s="206"/>
      <c r="F561" s="206"/>
      <c r="G561" s="206"/>
      <c r="H561" s="206"/>
      <c r="I561" s="116">
        <f>(J561)-(SUM(D565:E594))</f>
        <v>0</v>
      </c>
      <c r="J561" s="117">
        <v>0</v>
      </c>
      <c r="K561"/>
      <c r="L561"/>
      <c r="M561"/>
      <c r="N561"/>
      <c r="O561"/>
    </row>
    <row r="562" spans="1:15" s="133" customFormat="1" ht="11.25">
      <c r="A562" s="130" t="s">
        <v>60</v>
      </c>
      <c r="B562" s="205"/>
      <c r="C562" s="206"/>
      <c r="D562" s="206"/>
      <c r="E562" s="206"/>
      <c r="F562" s="206"/>
      <c r="G562" s="206"/>
      <c r="H562" s="206"/>
      <c r="I562" s="21" t="s">
        <v>72</v>
      </c>
      <c r="J562" s="22" t="s">
        <v>71</v>
      </c>
      <c r="K562"/>
      <c r="L562"/>
      <c r="M562"/>
      <c r="N562"/>
      <c r="O562"/>
    </row>
    <row r="563" spans="1:15" s="133" customFormat="1" ht="11.25">
      <c r="A563" s="130" t="s">
        <v>69</v>
      </c>
      <c r="B563" s="206"/>
      <c r="C563" s="206"/>
      <c r="D563" s="206"/>
      <c r="E563" s="206"/>
      <c r="F563" s="206"/>
      <c r="G563" s="206"/>
      <c r="H563" s="206"/>
      <c r="I563" s="137"/>
      <c r="J563" s="138"/>
      <c r="K563"/>
      <c r="L563"/>
      <c r="M563"/>
      <c r="N563"/>
      <c r="O563"/>
    </row>
    <row r="564" spans="1:15" s="139" customFormat="1" ht="21.75" customHeight="1">
      <c r="A564" s="207" t="s">
        <v>92</v>
      </c>
      <c r="B564" s="208"/>
      <c r="C564" s="186" t="s">
        <v>70</v>
      </c>
      <c r="D564" s="192" t="s">
        <v>68</v>
      </c>
      <c r="E564" s="186" t="s">
        <v>88</v>
      </c>
      <c r="F564" s="209" t="s">
        <v>75</v>
      </c>
      <c r="G564" s="209"/>
      <c r="H564" s="209"/>
      <c r="I564" s="209"/>
      <c r="J564" s="210"/>
      <c r="K564"/>
      <c r="L564"/>
      <c r="M564"/>
      <c r="N564"/>
      <c r="O564"/>
    </row>
    <row r="565" spans="1:15" s="133" customFormat="1" ht="11.25">
      <c r="A565" s="200"/>
      <c r="B565" s="201"/>
      <c r="C565" s="136"/>
      <c r="D565" s="136"/>
      <c r="E565" s="136"/>
      <c r="F565" s="204"/>
      <c r="G565" s="202"/>
      <c r="H565" s="202"/>
      <c r="I565" s="202"/>
      <c r="J565" s="203"/>
      <c r="K565" s="140"/>
      <c r="L565" s="15"/>
      <c r="M565" s="15"/>
      <c r="N565" s="15"/>
      <c r="O565" s="15"/>
    </row>
    <row r="566" spans="1:15" s="133" customFormat="1" ht="11.25">
      <c r="A566" s="200"/>
      <c r="B566" s="201"/>
      <c r="C566" s="136"/>
      <c r="D566" s="136"/>
      <c r="E566" s="136"/>
      <c r="F566" s="202"/>
      <c r="G566" s="202"/>
      <c r="H566" s="202"/>
      <c r="I566" s="202"/>
      <c r="J566" s="203"/>
      <c r="K566" s="140"/>
      <c r="L566" s="15"/>
      <c r="M566" s="15"/>
      <c r="N566" s="15"/>
      <c r="O566" s="15"/>
    </row>
    <row r="567" spans="1:15" s="133" customFormat="1" ht="11.25">
      <c r="A567" s="200"/>
      <c r="B567" s="201"/>
      <c r="C567" s="136"/>
      <c r="D567" s="136"/>
      <c r="E567" s="136"/>
      <c r="F567" s="202"/>
      <c r="G567" s="202"/>
      <c r="H567" s="202"/>
      <c r="I567" s="202"/>
      <c r="J567" s="203"/>
      <c r="K567" s="140"/>
      <c r="L567" s="15"/>
      <c r="M567" s="15"/>
      <c r="N567" s="15"/>
      <c r="O567" s="15"/>
    </row>
    <row r="568" spans="1:15" s="133" customFormat="1" ht="11.25">
      <c r="A568" s="200"/>
      <c r="B568" s="201"/>
      <c r="C568" s="136"/>
      <c r="D568" s="136"/>
      <c r="E568" s="136"/>
      <c r="F568" s="202"/>
      <c r="G568" s="202"/>
      <c r="H568" s="202"/>
      <c r="I568" s="202"/>
      <c r="J568" s="203"/>
      <c r="K568" s="140"/>
      <c r="L568" s="15"/>
      <c r="M568" s="15"/>
      <c r="N568" s="15"/>
      <c r="O568" s="15"/>
    </row>
    <row r="569" spans="1:15" s="133" customFormat="1" ht="11.25">
      <c r="A569" s="200"/>
      <c r="B569" s="201"/>
      <c r="C569" s="136"/>
      <c r="D569" s="136"/>
      <c r="E569" s="136"/>
      <c r="F569" s="202"/>
      <c r="G569" s="202"/>
      <c r="H569" s="202"/>
      <c r="I569" s="202"/>
      <c r="J569" s="203"/>
      <c r="K569" s="140"/>
      <c r="L569" s="15"/>
      <c r="M569" s="15"/>
      <c r="N569" s="15"/>
      <c r="O569" s="15"/>
    </row>
    <row r="570" spans="1:15" s="133" customFormat="1" ht="11.25">
      <c r="A570" s="200"/>
      <c r="B570" s="201"/>
      <c r="C570" s="136"/>
      <c r="D570" s="136"/>
      <c r="E570" s="136"/>
      <c r="F570" s="202"/>
      <c r="G570" s="202"/>
      <c r="H570" s="202"/>
      <c r="I570" s="202"/>
      <c r="J570" s="203"/>
      <c r="K570" s="140"/>
      <c r="L570" s="15"/>
      <c r="M570" s="15"/>
      <c r="N570" s="15"/>
      <c r="O570" s="15"/>
    </row>
    <row r="571" spans="1:15" s="133" customFormat="1" ht="11.25">
      <c r="A571" s="200"/>
      <c r="B571" s="201"/>
      <c r="C571" s="136"/>
      <c r="D571" s="136"/>
      <c r="E571" s="136"/>
      <c r="F571" s="202"/>
      <c r="G571" s="202"/>
      <c r="H571" s="202"/>
      <c r="I571" s="202"/>
      <c r="J571" s="203"/>
      <c r="K571" s="140"/>
      <c r="L571" s="15"/>
      <c r="M571" s="15"/>
      <c r="N571" s="15"/>
      <c r="O571" s="15"/>
    </row>
    <row r="572" spans="1:15" s="133" customFormat="1" ht="11.25">
      <c r="A572" s="200"/>
      <c r="B572" s="201"/>
      <c r="C572" s="136"/>
      <c r="D572" s="136"/>
      <c r="E572" s="136"/>
      <c r="F572" s="202"/>
      <c r="G572" s="202"/>
      <c r="H572" s="202"/>
      <c r="I572" s="202"/>
      <c r="J572" s="203"/>
      <c r="K572" s="140"/>
      <c r="L572" s="15"/>
      <c r="M572" s="15"/>
      <c r="N572" s="15"/>
      <c r="O572" s="15"/>
    </row>
    <row r="573" spans="1:15" s="133" customFormat="1" ht="11.25">
      <c r="A573" s="200"/>
      <c r="B573" s="201"/>
      <c r="C573" s="136"/>
      <c r="D573" s="136"/>
      <c r="E573" s="136"/>
      <c r="F573" s="202"/>
      <c r="G573" s="202"/>
      <c r="H573" s="202"/>
      <c r="I573" s="202"/>
      <c r="J573" s="203"/>
      <c r="K573" s="140"/>
      <c r="L573" s="15"/>
      <c r="M573" s="15"/>
      <c r="N573" s="15"/>
      <c r="O573" s="15"/>
    </row>
    <row r="574" spans="1:15" s="133" customFormat="1" ht="11.25">
      <c r="A574" s="200"/>
      <c r="B574" s="201"/>
      <c r="C574" s="136"/>
      <c r="D574" s="136"/>
      <c r="E574" s="136"/>
      <c r="F574" s="202"/>
      <c r="G574" s="202"/>
      <c r="H574" s="202"/>
      <c r="I574" s="202"/>
      <c r="J574" s="203"/>
      <c r="K574" s="140"/>
      <c r="L574" s="15"/>
      <c r="M574" s="15"/>
      <c r="N574" s="15"/>
      <c r="O574" s="15"/>
    </row>
    <row r="575" spans="1:15" s="133" customFormat="1" ht="11.25">
      <c r="A575" s="200"/>
      <c r="B575" s="201"/>
      <c r="C575" s="136"/>
      <c r="D575" s="136"/>
      <c r="E575" s="136"/>
      <c r="F575" s="202"/>
      <c r="G575" s="202"/>
      <c r="H575" s="202"/>
      <c r="I575" s="202"/>
      <c r="J575" s="203"/>
      <c r="K575" s="140"/>
      <c r="L575" s="15"/>
      <c r="M575" s="15"/>
      <c r="N575" s="15"/>
      <c r="O575" s="15"/>
    </row>
    <row r="576" spans="1:15" s="133" customFormat="1" ht="11.25">
      <c r="A576" s="200"/>
      <c r="B576" s="201"/>
      <c r="C576" s="136"/>
      <c r="D576" s="136"/>
      <c r="E576" s="136"/>
      <c r="F576" s="202"/>
      <c r="G576" s="202"/>
      <c r="H576" s="202"/>
      <c r="I576" s="202"/>
      <c r="J576" s="203"/>
      <c r="K576" s="140"/>
      <c r="L576" s="15"/>
      <c r="M576" s="15"/>
      <c r="N576" s="15"/>
      <c r="O576" s="15"/>
    </row>
    <row r="577" spans="1:15" s="133" customFormat="1" ht="11.25">
      <c r="A577" s="200"/>
      <c r="B577" s="201"/>
      <c r="C577" s="136"/>
      <c r="D577" s="136"/>
      <c r="E577" s="136"/>
      <c r="F577" s="202"/>
      <c r="G577" s="202"/>
      <c r="H577" s="202"/>
      <c r="I577" s="202"/>
      <c r="J577" s="203"/>
      <c r="K577" s="140"/>
      <c r="L577" s="15"/>
      <c r="M577" s="15"/>
      <c r="N577" s="15"/>
      <c r="O577" s="15"/>
    </row>
    <row r="578" spans="1:15" s="133" customFormat="1" ht="11.25">
      <c r="A578" s="200"/>
      <c r="B578" s="201"/>
      <c r="C578" s="136"/>
      <c r="D578" s="136"/>
      <c r="E578" s="136"/>
      <c r="F578" s="202"/>
      <c r="G578" s="202"/>
      <c r="H578" s="202"/>
      <c r="I578" s="202"/>
      <c r="J578" s="203"/>
      <c r="K578" s="140"/>
      <c r="L578" s="15"/>
      <c r="M578" s="15"/>
      <c r="N578" s="15"/>
      <c r="O578" s="15"/>
    </row>
    <row r="579" spans="1:15" s="133" customFormat="1" ht="11.25">
      <c r="A579" s="200"/>
      <c r="B579" s="201"/>
      <c r="C579" s="136"/>
      <c r="D579" s="136"/>
      <c r="E579" s="136"/>
      <c r="F579" s="202"/>
      <c r="G579" s="202"/>
      <c r="H579" s="202"/>
      <c r="I579" s="202"/>
      <c r="J579" s="203"/>
      <c r="K579" s="140"/>
      <c r="L579" s="15"/>
      <c r="M579" s="15"/>
      <c r="N579" s="15"/>
      <c r="O579" s="15"/>
    </row>
    <row r="580" spans="1:15" s="133" customFormat="1" ht="11.25">
      <c r="A580" s="200"/>
      <c r="B580" s="201"/>
      <c r="C580" s="136"/>
      <c r="D580" s="136"/>
      <c r="E580" s="136"/>
      <c r="F580" s="202"/>
      <c r="G580" s="202"/>
      <c r="H580" s="202"/>
      <c r="I580" s="202"/>
      <c r="J580" s="203"/>
      <c r="K580" s="140"/>
      <c r="L580" s="15"/>
      <c r="M580" s="15"/>
      <c r="N580" s="15"/>
      <c r="O580" s="15"/>
    </row>
    <row r="581" spans="1:15" s="133" customFormat="1" ht="11.25">
      <c r="A581" s="200"/>
      <c r="B581" s="201"/>
      <c r="C581" s="136"/>
      <c r="D581" s="136"/>
      <c r="E581" s="136"/>
      <c r="F581" s="202"/>
      <c r="G581" s="202"/>
      <c r="H581" s="202"/>
      <c r="I581" s="202"/>
      <c r="J581" s="203"/>
      <c r="K581" s="140"/>
      <c r="L581" s="15"/>
      <c r="M581" s="15"/>
      <c r="N581" s="15"/>
      <c r="O581" s="15"/>
    </row>
    <row r="582" spans="1:15" s="133" customFormat="1" ht="11.25">
      <c r="A582" s="200"/>
      <c r="B582" s="201"/>
      <c r="C582" s="136"/>
      <c r="D582" s="136"/>
      <c r="E582" s="136"/>
      <c r="F582" s="202"/>
      <c r="G582" s="202"/>
      <c r="H582" s="202"/>
      <c r="I582" s="202"/>
      <c r="J582" s="203"/>
      <c r="K582" s="140"/>
      <c r="L582" s="15"/>
      <c r="M582" s="15"/>
      <c r="N582" s="15"/>
      <c r="O582" s="15"/>
    </row>
    <row r="583" spans="1:15" s="133" customFormat="1" ht="11.25">
      <c r="A583" s="200"/>
      <c r="B583" s="201"/>
      <c r="C583" s="136"/>
      <c r="D583" s="136"/>
      <c r="E583" s="136"/>
      <c r="F583" s="202"/>
      <c r="G583" s="202"/>
      <c r="H583" s="202"/>
      <c r="I583" s="202"/>
      <c r="J583" s="203"/>
      <c r="K583" s="140"/>
      <c r="L583" s="15"/>
      <c r="M583" s="15"/>
      <c r="N583" s="15"/>
      <c r="O583" s="15"/>
    </row>
    <row r="584" spans="1:15" s="133" customFormat="1" ht="11.25">
      <c r="A584" s="200"/>
      <c r="B584" s="201"/>
      <c r="C584" s="136"/>
      <c r="D584" s="136"/>
      <c r="E584" s="136"/>
      <c r="F584" s="202"/>
      <c r="G584" s="202"/>
      <c r="H584" s="202"/>
      <c r="I584" s="202"/>
      <c r="J584" s="203"/>
      <c r="K584" s="140"/>
      <c r="L584" s="15"/>
      <c r="M584" s="15"/>
      <c r="N584" s="15"/>
      <c r="O584" s="15"/>
    </row>
    <row r="585" spans="1:15" s="133" customFormat="1" ht="11.25">
      <c r="A585" s="200"/>
      <c r="B585" s="201"/>
      <c r="C585" s="136"/>
      <c r="D585" s="136"/>
      <c r="E585" s="136"/>
      <c r="F585" s="202"/>
      <c r="G585" s="202"/>
      <c r="H585" s="202"/>
      <c r="I585" s="202"/>
      <c r="J585" s="203"/>
      <c r="K585" s="140"/>
      <c r="L585" s="15"/>
      <c r="M585" s="15"/>
      <c r="N585" s="15"/>
      <c r="O585" s="15"/>
    </row>
    <row r="586" spans="1:15" s="133" customFormat="1" ht="11.25">
      <c r="A586" s="200"/>
      <c r="B586" s="201"/>
      <c r="C586" s="136"/>
      <c r="D586" s="136"/>
      <c r="E586" s="136"/>
      <c r="F586" s="202"/>
      <c r="G586" s="202"/>
      <c r="H586" s="202"/>
      <c r="I586" s="202"/>
      <c r="J586" s="203"/>
      <c r="K586" s="140"/>
      <c r="L586" s="15"/>
      <c r="M586" s="15"/>
      <c r="N586" s="15"/>
      <c r="O586" s="15"/>
    </row>
    <row r="587" spans="1:15" s="133" customFormat="1" ht="11.25">
      <c r="A587" s="200"/>
      <c r="B587" s="201"/>
      <c r="C587" s="136"/>
      <c r="D587" s="136"/>
      <c r="E587" s="136"/>
      <c r="F587" s="202"/>
      <c r="G587" s="202"/>
      <c r="H587" s="202"/>
      <c r="I587" s="202"/>
      <c r="J587" s="203"/>
      <c r="K587" s="140"/>
      <c r="L587" s="15"/>
      <c r="M587" s="15"/>
      <c r="N587" s="15"/>
      <c r="O587" s="15"/>
    </row>
    <row r="588" spans="1:15" s="133" customFormat="1" ht="11.25">
      <c r="A588" s="200"/>
      <c r="B588" s="201"/>
      <c r="C588" s="136"/>
      <c r="D588" s="136"/>
      <c r="E588" s="136"/>
      <c r="F588" s="202"/>
      <c r="G588" s="202"/>
      <c r="H588" s="202"/>
      <c r="I588" s="202"/>
      <c r="J588" s="203"/>
      <c r="K588" s="140"/>
      <c r="L588" s="15"/>
      <c r="M588" s="15"/>
      <c r="N588" s="15"/>
      <c r="O588" s="15"/>
    </row>
    <row r="589" spans="1:15" s="133" customFormat="1" ht="11.25">
      <c r="A589" s="200"/>
      <c r="B589" s="201"/>
      <c r="C589" s="136"/>
      <c r="D589" s="136"/>
      <c r="E589" s="136"/>
      <c r="F589" s="202"/>
      <c r="G589" s="202"/>
      <c r="H589" s="202"/>
      <c r="I589" s="202"/>
      <c r="J589" s="203"/>
      <c r="K589" s="140"/>
      <c r="L589" s="15"/>
      <c r="M589" s="15"/>
      <c r="N589" s="15"/>
      <c r="O589" s="15"/>
    </row>
    <row r="590" spans="1:15" s="133" customFormat="1" ht="11.25">
      <c r="A590" s="200"/>
      <c r="B590" s="201"/>
      <c r="C590" s="136"/>
      <c r="D590" s="136"/>
      <c r="E590" s="136"/>
      <c r="F590" s="202"/>
      <c r="G590" s="202"/>
      <c r="H590" s="202"/>
      <c r="I590" s="202"/>
      <c r="J590" s="203"/>
      <c r="K590" s="140"/>
      <c r="L590" s="15"/>
      <c r="M590" s="15"/>
      <c r="N590" s="15"/>
      <c r="O590" s="15"/>
    </row>
    <row r="591" spans="1:15" s="133" customFormat="1" ht="11.25">
      <c r="A591" s="200"/>
      <c r="B591" s="201"/>
      <c r="C591" s="136"/>
      <c r="D591" s="136"/>
      <c r="E591" s="136"/>
      <c r="F591" s="202"/>
      <c r="G591" s="202"/>
      <c r="H591" s="202"/>
      <c r="I591" s="202"/>
      <c r="J591" s="203"/>
      <c r="K591" s="140"/>
      <c r="L591" s="15"/>
      <c r="M591" s="15"/>
      <c r="N591" s="15"/>
      <c r="O591" s="15"/>
    </row>
    <row r="592" spans="1:15" s="133" customFormat="1" ht="11.25">
      <c r="A592" s="200"/>
      <c r="B592" s="201"/>
      <c r="C592" s="136"/>
      <c r="D592" s="136"/>
      <c r="E592" s="136"/>
      <c r="F592" s="202"/>
      <c r="G592" s="202"/>
      <c r="H592" s="202"/>
      <c r="I592" s="202"/>
      <c r="J592" s="203"/>
      <c r="K592" s="140"/>
      <c r="L592" s="15"/>
      <c r="M592" s="15"/>
      <c r="N592" s="15"/>
      <c r="O592" s="15"/>
    </row>
    <row r="593" spans="1:15" s="133" customFormat="1" ht="11.25">
      <c r="A593" s="200"/>
      <c r="B593" s="201"/>
      <c r="C593" s="136"/>
      <c r="D593" s="136"/>
      <c r="E593" s="136"/>
      <c r="F593" s="202"/>
      <c r="G593" s="202"/>
      <c r="H593" s="202"/>
      <c r="I593" s="202"/>
      <c r="J593" s="203"/>
      <c r="K593" s="140"/>
      <c r="L593" s="15"/>
      <c r="M593" s="15"/>
      <c r="N593" s="15"/>
      <c r="O593" s="15"/>
    </row>
    <row r="594" spans="1:15" s="133" customFormat="1" ht="11.25">
      <c r="A594" s="200"/>
      <c r="B594" s="201"/>
      <c r="C594" s="136"/>
      <c r="D594" s="136"/>
      <c r="E594" s="136"/>
      <c r="F594" s="202"/>
      <c r="G594" s="202"/>
      <c r="H594" s="202"/>
      <c r="I594" s="202"/>
      <c r="J594" s="203"/>
      <c r="K594" s="140"/>
      <c r="L594" s="15"/>
      <c r="M594" s="15"/>
      <c r="N594" s="15"/>
      <c r="O594" s="15"/>
    </row>
    <row r="595" spans="1:15" s="133" customFormat="1" ht="39.75" customHeight="1" thickBot="1">
      <c r="A595" s="154" t="s">
        <v>73</v>
      </c>
      <c r="B595" s="196"/>
      <c r="C595" s="197"/>
      <c r="D595" s="197"/>
      <c r="E595" s="197"/>
      <c r="F595" s="197"/>
      <c r="G595" s="197"/>
      <c r="H595" s="197"/>
      <c r="I595" s="197"/>
      <c r="J595" s="198"/>
      <c r="K595" s="140"/>
      <c r="L595" s="15"/>
      <c r="M595" s="15"/>
      <c r="N595" s="15"/>
      <c r="O595" s="15"/>
    </row>
    <row r="596" spans="1:15" s="133" customFormat="1" ht="11.25">
      <c r="A596" s="199"/>
      <c r="B596" s="199"/>
      <c r="C596" s="199"/>
      <c r="D596" s="199"/>
      <c r="E596" s="199"/>
      <c r="F596" s="199"/>
      <c r="G596" s="199"/>
      <c r="H596" s="199"/>
      <c r="I596" s="199"/>
      <c r="J596" s="199"/>
      <c r="K596" s="140"/>
      <c r="L596" s="15"/>
      <c r="M596" s="15"/>
      <c r="N596" s="15"/>
      <c r="O596" s="15"/>
    </row>
    <row r="597" spans="1:15" s="133" customFormat="1" ht="11.25">
      <c r="A597" s="130" t="s">
        <v>56</v>
      </c>
      <c r="B597" s="21" t="s">
        <v>57</v>
      </c>
      <c r="C597" s="211" t="s">
        <v>7</v>
      </c>
      <c r="D597" s="212"/>
      <c r="E597" s="212"/>
      <c r="F597" s="212"/>
      <c r="G597" s="212"/>
      <c r="H597" s="213"/>
      <c r="I597" s="21" t="s">
        <v>59</v>
      </c>
      <c r="J597" s="22" t="s">
        <v>58</v>
      </c>
      <c r="K597"/>
      <c r="L597"/>
      <c r="M597"/>
      <c r="N597"/>
      <c r="O597"/>
    </row>
    <row r="598" spans="1:15" s="133" customFormat="1" ht="11.25">
      <c r="A598" s="134"/>
      <c r="B598" s="135"/>
      <c r="C598" s="205"/>
      <c r="D598" s="206"/>
      <c r="E598" s="206"/>
      <c r="F598" s="206"/>
      <c r="G598" s="206"/>
      <c r="H598" s="206"/>
      <c r="I598" s="116">
        <f>(J598)-(SUM(D602:E631))</f>
        <v>0</v>
      </c>
      <c r="J598" s="117">
        <v>0</v>
      </c>
      <c r="K598"/>
      <c r="L598"/>
      <c r="M598"/>
      <c r="N598"/>
      <c r="O598"/>
    </row>
    <row r="599" spans="1:15" s="133" customFormat="1" ht="11.25">
      <c r="A599" s="130" t="s">
        <v>60</v>
      </c>
      <c r="B599" s="205"/>
      <c r="C599" s="206"/>
      <c r="D599" s="206"/>
      <c r="E599" s="206"/>
      <c r="F599" s="206"/>
      <c r="G599" s="206"/>
      <c r="H599" s="206"/>
      <c r="I599" s="21" t="s">
        <v>72</v>
      </c>
      <c r="J599" s="22" t="s">
        <v>71</v>
      </c>
      <c r="K599"/>
      <c r="L599"/>
      <c r="M599"/>
      <c r="N599"/>
      <c r="O599"/>
    </row>
    <row r="600" spans="1:15" s="133" customFormat="1" ht="11.25">
      <c r="A600" s="130" t="s">
        <v>69</v>
      </c>
      <c r="B600" s="206"/>
      <c r="C600" s="206"/>
      <c r="D600" s="206"/>
      <c r="E600" s="206"/>
      <c r="F600" s="206"/>
      <c r="G600" s="206"/>
      <c r="H600" s="206"/>
      <c r="I600" s="137"/>
      <c r="J600" s="138"/>
      <c r="K600"/>
      <c r="L600"/>
      <c r="M600"/>
      <c r="N600"/>
      <c r="O600"/>
    </row>
    <row r="601" spans="1:15" s="139" customFormat="1" ht="21.75" customHeight="1">
      <c r="A601" s="207" t="s">
        <v>92</v>
      </c>
      <c r="B601" s="208"/>
      <c r="C601" s="186" t="s">
        <v>70</v>
      </c>
      <c r="D601" s="192" t="s">
        <v>68</v>
      </c>
      <c r="E601" s="186" t="s">
        <v>88</v>
      </c>
      <c r="F601" s="209" t="s">
        <v>75</v>
      </c>
      <c r="G601" s="209"/>
      <c r="H601" s="209"/>
      <c r="I601" s="209"/>
      <c r="J601" s="210"/>
      <c r="K601"/>
      <c r="L601"/>
      <c r="M601"/>
      <c r="N601"/>
      <c r="O601"/>
    </row>
    <row r="602" spans="1:15" s="133" customFormat="1" ht="11.25">
      <c r="A602" s="200"/>
      <c r="B602" s="201"/>
      <c r="C602" s="136"/>
      <c r="D602" s="136"/>
      <c r="E602" s="136"/>
      <c r="F602" s="204"/>
      <c r="G602" s="202"/>
      <c r="H602" s="202"/>
      <c r="I602" s="202"/>
      <c r="J602" s="203"/>
      <c r="K602" s="140"/>
      <c r="L602" s="15"/>
      <c r="M602" s="15"/>
      <c r="N602" s="15"/>
      <c r="O602" s="15"/>
    </row>
    <row r="603" spans="1:15" s="133" customFormat="1" ht="11.25">
      <c r="A603" s="200"/>
      <c r="B603" s="201"/>
      <c r="C603" s="136"/>
      <c r="D603" s="136"/>
      <c r="E603" s="136"/>
      <c r="F603" s="202"/>
      <c r="G603" s="202"/>
      <c r="H603" s="202"/>
      <c r="I603" s="202"/>
      <c r="J603" s="203"/>
      <c r="K603" s="140"/>
      <c r="L603" s="15"/>
      <c r="M603" s="15"/>
      <c r="N603" s="15"/>
      <c r="O603" s="15"/>
    </row>
    <row r="604" spans="1:15" s="133" customFormat="1" ht="11.25">
      <c r="A604" s="200"/>
      <c r="B604" s="201"/>
      <c r="C604" s="136"/>
      <c r="D604" s="136"/>
      <c r="E604" s="136"/>
      <c r="F604" s="202"/>
      <c r="G604" s="202"/>
      <c r="H604" s="202"/>
      <c r="I604" s="202"/>
      <c r="J604" s="203"/>
      <c r="K604" s="140"/>
      <c r="L604" s="15"/>
      <c r="M604" s="15"/>
      <c r="N604" s="15"/>
      <c r="O604" s="15"/>
    </row>
    <row r="605" spans="1:15" s="133" customFormat="1" ht="11.25">
      <c r="A605" s="200"/>
      <c r="B605" s="201"/>
      <c r="C605" s="136"/>
      <c r="D605" s="136"/>
      <c r="E605" s="136"/>
      <c r="F605" s="202"/>
      <c r="G605" s="202"/>
      <c r="H605" s="202"/>
      <c r="I605" s="202"/>
      <c r="J605" s="203"/>
      <c r="K605" s="140"/>
      <c r="L605" s="15"/>
      <c r="M605" s="15"/>
      <c r="N605" s="15"/>
      <c r="O605" s="15"/>
    </row>
    <row r="606" spans="1:15" s="133" customFormat="1" ht="11.25">
      <c r="A606" s="200"/>
      <c r="B606" s="201"/>
      <c r="C606" s="136"/>
      <c r="D606" s="136"/>
      <c r="E606" s="136"/>
      <c r="F606" s="202"/>
      <c r="G606" s="202"/>
      <c r="H606" s="202"/>
      <c r="I606" s="202"/>
      <c r="J606" s="203"/>
      <c r="K606" s="140"/>
      <c r="L606" s="15"/>
      <c r="M606" s="15"/>
      <c r="N606" s="15"/>
      <c r="O606" s="15"/>
    </row>
    <row r="607" spans="1:15" s="133" customFormat="1" ht="11.25">
      <c r="A607" s="200"/>
      <c r="B607" s="201"/>
      <c r="C607" s="136"/>
      <c r="D607" s="136"/>
      <c r="E607" s="136"/>
      <c r="F607" s="202"/>
      <c r="G607" s="202"/>
      <c r="H607" s="202"/>
      <c r="I607" s="202"/>
      <c r="J607" s="203"/>
      <c r="K607" s="140"/>
      <c r="L607" s="15"/>
      <c r="M607" s="15"/>
      <c r="N607" s="15"/>
      <c r="O607" s="15"/>
    </row>
    <row r="608" spans="1:15" s="133" customFormat="1" ht="11.25">
      <c r="A608" s="200"/>
      <c r="B608" s="201"/>
      <c r="C608" s="136"/>
      <c r="D608" s="136"/>
      <c r="E608" s="136"/>
      <c r="F608" s="202"/>
      <c r="G608" s="202"/>
      <c r="H608" s="202"/>
      <c r="I608" s="202"/>
      <c r="J608" s="203"/>
      <c r="K608" s="140"/>
      <c r="L608" s="15"/>
      <c r="M608" s="15"/>
      <c r="N608" s="15"/>
      <c r="O608" s="15"/>
    </row>
    <row r="609" spans="1:15" s="133" customFormat="1" ht="11.25">
      <c r="A609" s="200"/>
      <c r="B609" s="201"/>
      <c r="C609" s="136"/>
      <c r="D609" s="136"/>
      <c r="E609" s="136"/>
      <c r="F609" s="202"/>
      <c r="G609" s="202"/>
      <c r="H609" s="202"/>
      <c r="I609" s="202"/>
      <c r="J609" s="203"/>
      <c r="K609" s="140"/>
      <c r="L609" s="15"/>
      <c r="M609" s="15"/>
      <c r="N609" s="15"/>
      <c r="O609" s="15"/>
    </row>
    <row r="610" spans="1:15" s="133" customFormat="1" ht="11.25">
      <c r="A610" s="200"/>
      <c r="B610" s="201"/>
      <c r="C610" s="136"/>
      <c r="D610" s="136"/>
      <c r="E610" s="136"/>
      <c r="F610" s="202"/>
      <c r="G610" s="202"/>
      <c r="H610" s="202"/>
      <c r="I610" s="202"/>
      <c r="J610" s="203"/>
      <c r="K610" s="140"/>
      <c r="L610" s="15"/>
      <c r="M610" s="15"/>
      <c r="N610" s="15"/>
      <c r="O610" s="15"/>
    </row>
    <row r="611" spans="1:15" s="133" customFormat="1" ht="11.25">
      <c r="A611" s="200"/>
      <c r="B611" s="201"/>
      <c r="C611" s="136"/>
      <c r="D611" s="136"/>
      <c r="E611" s="136"/>
      <c r="F611" s="202"/>
      <c r="G611" s="202"/>
      <c r="H611" s="202"/>
      <c r="I611" s="202"/>
      <c r="J611" s="203"/>
      <c r="K611" s="140"/>
      <c r="L611" s="15"/>
      <c r="M611" s="15"/>
      <c r="N611" s="15"/>
      <c r="O611" s="15"/>
    </row>
    <row r="612" spans="1:15" s="133" customFormat="1" ht="11.25">
      <c r="A612" s="200"/>
      <c r="B612" s="201"/>
      <c r="C612" s="136"/>
      <c r="D612" s="136"/>
      <c r="E612" s="136"/>
      <c r="F612" s="202"/>
      <c r="G612" s="202"/>
      <c r="H612" s="202"/>
      <c r="I612" s="202"/>
      <c r="J612" s="203"/>
      <c r="K612" s="140"/>
      <c r="L612" s="15"/>
      <c r="M612" s="15"/>
      <c r="N612" s="15"/>
      <c r="O612" s="15"/>
    </row>
    <row r="613" spans="1:15" s="133" customFormat="1" ht="11.25">
      <c r="A613" s="200"/>
      <c r="B613" s="201"/>
      <c r="C613" s="136"/>
      <c r="D613" s="136"/>
      <c r="E613" s="136"/>
      <c r="F613" s="202"/>
      <c r="G613" s="202"/>
      <c r="H613" s="202"/>
      <c r="I613" s="202"/>
      <c r="J613" s="203"/>
      <c r="K613" s="140"/>
      <c r="L613" s="15"/>
      <c r="M613" s="15"/>
      <c r="N613" s="15"/>
      <c r="O613" s="15"/>
    </row>
    <row r="614" spans="1:15" s="133" customFormat="1" ht="11.25">
      <c r="A614" s="200"/>
      <c r="B614" s="201"/>
      <c r="C614" s="136"/>
      <c r="D614" s="136"/>
      <c r="E614" s="136"/>
      <c r="F614" s="202"/>
      <c r="G614" s="202"/>
      <c r="H614" s="202"/>
      <c r="I614" s="202"/>
      <c r="J614" s="203"/>
      <c r="K614" s="140"/>
      <c r="L614" s="15"/>
      <c r="M614" s="15"/>
      <c r="N614" s="15"/>
      <c r="O614" s="15"/>
    </row>
    <row r="615" spans="1:15" s="133" customFormat="1" ht="11.25">
      <c r="A615" s="200"/>
      <c r="B615" s="201"/>
      <c r="C615" s="136"/>
      <c r="D615" s="136"/>
      <c r="E615" s="136"/>
      <c r="F615" s="202"/>
      <c r="G615" s="202"/>
      <c r="H615" s="202"/>
      <c r="I615" s="202"/>
      <c r="J615" s="203"/>
      <c r="K615" s="140"/>
      <c r="L615" s="15"/>
      <c r="M615" s="15"/>
      <c r="N615" s="15"/>
      <c r="O615" s="15"/>
    </row>
    <row r="616" spans="1:15" s="133" customFormat="1" ht="11.25">
      <c r="A616" s="200"/>
      <c r="B616" s="201"/>
      <c r="C616" s="136"/>
      <c r="D616" s="136"/>
      <c r="E616" s="136"/>
      <c r="F616" s="202"/>
      <c r="G616" s="202"/>
      <c r="H616" s="202"/>
      <c r="I616" s="202"/>
      <c r="J616" s="203"/>
      <c r="K616" s="140"/>
      <c r="L616" s="15"/>
      <c r="M616" s="15"/>
      <c r="N616" s="15"/>
      <c r="O616" s="15"/>
    </row>
    <row r="617" spans="1:15" s="133" customFormat="1" ht="11.25">
      <c r="A617" s="200"/>
      <c r="B617" s="201"/>
      <c r="C617" s="136"/>
      <c r="D617" s="136"/>
      <c r="E617" s="136"/>
      <c r="F617" s="202"/>
      <c r="G617" s="202"/>
      <c r="H617" s="202"/>
      <c r="I617" s="202"/>
      <c r="J617" s="203"/>
      <c r="K617" s="140"/>
      <c r="L617" s="15"/>
      <c r="M617" s="15"/>
      <c r="N617" s="15"/>
      <c r="O617" s="15"/>
    </row>
    <row r="618" spans="1:15" s="133" customFormat="1" ht="11.25">
      <c r="A618" s="200"/>
      <c r="B618" s="201"/>
      <c r="C618" s="136"/>
      <c r="D618" s="136"/>
      <c r="E618" s="136"/>
      <c r="F618" s="202"/>
      <c r="G618" s="202"/>
      <c r="H618" s="202"/>
      <c r="I618" s="202"/>
      <c r="J618" s="203"/>
      <c r="K618" s="140"/>
      <c r="L618" s="15"/>
      <c r="M618" s="15"/>
      <c r="N618" s="15"/>
      <c r="O618" s="15"/>
    </row>
    <row r="619" spans="1:15" s="133" customFormat="1" ht="11.25">
      <c r="A619" s="200"/>
      <c r="B619" s="201"/>
      <c r="C619" s="136"/>
      <c r="D619" s="136"/>
      <c r="E619" s="136"/>
      <c r="F619" s="202"/>
      <c r="G619" s="202"/>
      <c r="H619" s="202"/>
      <c r="I619" s="202"/>
      <c r="J619" s="203"/>
      <c r="K619" s="140"/>
      <c r="L619" s="15"/>
      <c r="M619" s="15"/>
      <c r="N619" s="15"/>
      <c r="O619" s="15"/>
    </row>
    <row r="620" spans="1:15" s="133" customFormat="1" ht="11.25">
      <c r="A620" s="200"/>
      <c r="B620" s="201"/>
      <c r="C620" s="136"/>
      <c r="D620" s="136"/>
      <c r="E620" s="136"/>
      <c r="F620" s="202"/>
      <c r="G620" s="202"/>
      <c r="H620" s="202"/>
      <c r="I620" s="202"/>
      <c r="J620" s="203"/>
      <c r="K620" s="140"/>
      <c r="L620" s="15"/>
      <c r="M620" s="15"/>
      <c r="N620" s="15"/>
      <c r="O620" s="15"/>
    </row>
    <row r="621" spans="1:15" s="133" customFormat="1" ht="11.25">
      <c r="A621" s="200"/>
      <c r="B621" s="201"/>
      <c r="C621" s="136"/>
      <c r="D621" s="136"/>
      <c r="E621" s="136"/>
      <c r="F621" s="202"/>
      <c r="G621" s="202"/>
      <c r="H621" s="202"/>
      <c r="I621" s="202"/>
      <c r="J621" s="203"/>
      <c r="K621" s="140"/>
      <c r="L621" s="15"/>
      <c r="M621" s="15"/>
      <c r="N621" s="15"/>
      <c r="O621" s="15"/>
    </row>
    <row r="622" spans="1:15" s="133" customFormat="1" ht="11.25">
      <c r="A622" s="200"/>
      <c r="B622" s="201"/>
      <c r="C622" s="136"/>
      <c r="D622" s="136"/>
      <c r="E622" s="136"/>
      <c r="F622" s="202"/>
      <c r="G622" s="202"/>
      <c r="H622" s="202"/>
      <c r="I622" s="202"/>
      <c r="J622" s="203"/>
      <c r="K622" s="140"/>
      <c r="L622" s="15"/>
      <c r="M622" s="15"/>
      <c r="N622" s="15"/>
      <c r="O622" s="15"/>
    </row>
    <row r="623" spans="1:15" s="133" customFormat="1" ht="11.25">
      <c r="A623" s="200"/>
      <c r="B623" s="201"/>
      <c r="C623" s="136"/>
      <c r="D623" s="136"/>
      <c r="E623" s="136"/>
      <c r="F623" s="202"/>
      <c r="G623" s="202"/>
      <c r="H623" s="202"/>
      <c r="I623" s="202"/>
      <c r="J623" s="203"/>
      <c r="K623" s="140"/>
      <c r="L623" s="15"/>
      <c r="M623" s="15"/>
      <c r="N623" s="15"/>
      <c r="O623" s="15"/>
    </row>
    <row r="624" spans="1:15" s="133" customFormat="1" ht="11.25">
      <c r="A624" s="200"/>
      <c r="B624" s="201"/>
      <c r="C624" s="136"/>
      <c r="D624" s="136"/>
      <c r="E624" s="136"/>
      <c r="F624" s="202"/>
      <c r="G624" s="202"/>
      <c r="H624" s="202"/>
      <c r="I624" s="202"/>
      <c r="J624" s="203"/>
      <c r="K624" s="140"/>
      <c r="L624" s="15"/>
      <c r="M624" s="15"/>
      <c r="N624" s="15"/>
      <c r="O624" s="15"/>
    </row>
    <row r="625" spans="1:15" s="133" customFormat="1" ht="11.25">
      <c r="A625" s="200"/>
      <c r="B625" s="201"/>
      <c r="C625" s="136"/>
      <c r="D625" s="136"/>
      <c r="E625" s="136"/>
      <c r="F625" s="202"/>
      <c r="G625" s="202"/>
      <c r="H625" s="202"/>
      <c r="I625" s="202"/>
      <c r="J625" s="203"/>
      <c r="K625" s="140"/>
      <c r="L625" s="15"/>
      <c r="M625" s="15"/>
      <c r="N625" s="15"/>
      <c r="O625" s="15"/>
    </row>
    <row r="626" spans="1:15" s="133" customFormat="1" ht="11.25">
      <c r="A626" s="200"/>
      <c r="B626" s="201"/>
      <c r="C626" s="136"/>
      <c r="D626" s="136"/>
      <c r="E626" s="136"/>
      <c r="F626" s="202"/>
      <c r="G626" s="202"/>
      <c r="H626" s="202"/>
      <c r="I626" s="202"/>
      <c r="J626" s="203"/>
      <c r="K626" s="140"/>
      <c r="L626" s="15"/>
      <c r="M626" s="15"/>
      <c r="N626" s="15"/>
      <c r="O626" s="15"/>
    </row>
    <row r="627" spans="1:15" s="133" customFormat="1" ht="11.25">
      <c r="A627" s="200"/>
      <c r="B627" s="201"/>
      <c r="C627" s="136"/>
      <c r="D627" s="136"/>
      <c r="E627" s="136"/>
      <c r="F627" s="202"/>
      <c r="G627" s="202"/>
      <c r="H627" s="202"/>
      <c r="I627" s="202"/>
      <c r="J627" s="203"/>
      <c r="K627" s="140"/>
      <c r="L627" s="15"/>
      <c r="M627" s="15"/>
      <c r="N627" s="15"/>
      <c r="O627" s="15"/>
    </row>
    <row r="628" spans="1:15" s="133" customFormat="1" ht="11.25">
      <c r="A628" s="200"/>
      <c r="B628" s="201"/>
      <c r="C628" s="136"/>
      <c r="D628" s="136"/>
      <c r="E628" s="136"/>
      <c r="F628" s="202"/>
      <c r="G628" s="202"/>
      <c r="H628" s="202"/>
      <c r="I628" s="202"/>
      <c r="J628" s="203"/>
      <c r="K628" s="140"/>
      <c r="L628" s="15"/>
      <c r="M628" s="15"/>
      <c r="N628" s="15"/>
      <c r="O628" s="15"/>
    </row>
    <row r="629" spans="1:15" s="133" customFormat="1" ht="11.25">
      <c r="A629" s="200"/>
      <c r="B629" s="201"/>
      <c r="C629" s="136"/>
      <c r="D629" s="136"/>
      <c r="E629" s="136"/>
      <c r="F629" s="202"/>
      <c r="G629" s="202"/>
      <c r="H629" s="202"/>
      <c r="I629" s="202"/>
      <c r="J629" s="203"/>
      <c r="K629" s="140"/>
      <c r="L629" s="15"/>
      <c r="M629" s="15"/>
      <c r="N629" s="15"/>
      <c r="O629" s="15"/>
    </row>
    <row r="630" spans="1:15" s="133" customFormat="1" ht="11.25">
      <c r="A630" s="200"/>
      <c r="B630" s="201"/>
      <c r="C630" s="136"/>
      <c r="D630" s="136"/>
      <c r="E630" s="136"/>
      <c r="F630" s="202"/>
      <c r="G630" s="202"/>
      <c r="H630" s="202"/>
      <c r="I630" s="202"/>
      <c r="J630" s="203"/>
      <c r="K630" s="140"/>
      <c r="L630" s="15"/>
      <c r="M630" s="15"/>
      <c r="N630" s="15"/>
      <c r="O630" s="15"/>
    </row>
    <row r="631" spans="1:15" s="133" customFormat="1" ht="11.25">
      <c r="A631" s="200"/>
      <c r="B631" s="201"/>
      <c r="C631" s="136"/>
      <c r="D631" s="136"/>
      <c r="E631" s="136"/>
      <c r="F631" s="202"/>
      <c r="G631" s="202"/>
      <c r="H631" s="202"/>
      <c r="I631" s="202"/>
      <c r="J631" s="203"/>
      <c r="K631" s="140"/>
      <c r="L631" s="15"/>
      <c r="M631" s="15"/>
      <c r="N631" s="15"/>
      <c r="O631" s="15"/>
    </row>
    <row r="632" spans="1:15" s="133" customFormat="1" ht="39.75" customHeight="1" thickBot="1">
      <c r="A632" s="154" t="s">
        <v>73</v>
      </c>
      <c r="B632" s="196"/>
      <c r="C632" s="197"/>
      <c r="D632" s="197"/>
      <c r="E632" s="197"/>
      <c r="F632" s="197"/>
      <c r="G632" s="197"/>
      <c r="H632" s="197"/>
      <c r="I632" s="197"/>
      <c r="J632" s="198"/>
      <c r="K632" s="140"/>
      <c r="L632" s="15"/>
      <c r="M632" s="15"/>
      <c r="N632" s="15"/>
      <c r="O632" s="15"/>
    </row>
    <row r="633" spans="1:15" s="133" customFormat="1" ht="11.25">
      <c r="A633" s="199"/>
      <c r="B633" s="199"/>
      <c r="C633" s="199"/>
      <c r="D633" s="199"/>
      <c r="E633" s="199"/>
      <c r="F633" s="199"/>
      <c r="G633" s="199"/>
      <c r="H633" s="199"/>
      <c r="I633" s="199"/>
      <c r="J633" s="199"/>
      <c r="K633" s="140"/>
      <c r="L633" s="15"/>
      <c r="M633" s="15"/>
      <c r="N633" s="15"/>
      <c r="O633" s="15"/>
    </row>
    <row r="634" spans="1:15" s="133" customFormat="1" ht="11.25">
      <c r="A634" s="130" t="s">
        <v>56</v>
      </c>
      <c r="B634" s="21" t="s">
        <v>57</v>
      </c>
      <c r="C634" s="211" t="s">
        <v>7</v>
      </c>
      <c r="D634" s="212"/>
      <c r="E634" s="212"/>
      <c r="F634" s="212"/>
      <c r="G634" s="212"/>
      <c r="H634" s="213"/>
      <c r="I634" s="21" t="s">
        <v>59</v>
      </c>
      <c r="J634" s="22" t="s">
        <v>58</v>
      </c>
      <c r="K634"/>
      <c r="L634"/>
      <c r="M634"/>
      <c r="N634"/>
      <c r="O634"/>
    </row>
    <row r="635" spans="1:15" s="133" customFormat="1" ht="11.25">
      <c r="A635" s="134"/>
      <c r="B635" s="135"/>
      <c r="C635" s="205"/>
      <c r="D635" s="206"/>
      <c r="E635" s="206"/>
      <c r="F635" s="206"/>
      <c r="G635" s="206"/>
      <c r="H635" s="206"/>
      <c r="I635" s="116">
        <f>(J635)-(SUM(D639:E668))</f>
        <v>0</v>
      </c>
      <c r="J635" s="117">
        <v>0</v>
      </c>
      <c r="K635"/>
      <c r="L635"/>
      <c r="M635"/>
      <c r="N635"/>
      <c r="O635"/>
    </row>
    <row r="636" spans="1:15" s="133" customFormat="1" ht="11.25">
      <c r="A636" s="130" t="s">
        <v>60</v>
      </c>
      <c r="B636" s="205"/>
      <c r="C636" s="206"/>
      <c r="D636" s="206"/>
      <c r="E636" s="206"/>
      <c r="F636" s="206"/>
      <c r="G636" s="206"/>
      <c r="H636" s="206"/>
      <c r="I636" s="21" t="s">
        <v>72</v>
      </c>
      <c r="J636" s="22" t="s">
        <v>71</v>
      </c>
      <c r="K636"/>
      <c r="L636"/>
      <c r="M636"/>
      <c r="N636"/>
      <c r="O636"/>
    </row>
    <row r="637" spans="1:15" s="133" customFormat="1" ht="11.25">
      <c r="A637" s="130" t="s">
        <v>69</v>
      </c>
      <c r="B637" s="206"/>
      <c r="C637" s="206"/>
      <c r="D637" s="206"/>
      <c r="E637" s="206"/>
      <c r="F637" s="206"/>
      <c r="G637" s="206"/>
      <c r="H637" s="206"/>
      <c r="I637" s="137"/>
      <c r="J637" s="138"/>
      <c r="K637"/>
      <c r="L637"/>
      <c r="M637"/>
      <c r="N637"/>
      <c r="O637"/>
    </row>
    <row r="638" spans="1:15" s="139" customFormat="1" ht="21.75" customHeight="1">
      <c r="A638" s="207" t="s">
        <v>92</v>
      </c>
      <c r="B638" s="208"/>
      <c r="C638" s="186" t="s">
        <v>70</v>
      </c>
      <c r="D638" s="192" t="s">
        <v>68</v>
      </c>
      <c r="E638" s="186" t="s">
        <v>88</v>
      </c>
      <c r="F638" s="209" t="s">
        <v>75</v>
      </c>
      <c r="G638" s="209"/>
      <c r="H638" s="209"/>
      <c r="I638" s="209"/>
      <c r="J638" s="210"/>
      <c r="K638"/>
      <c r="L638"/>
      <c r="M638"/>
      <c r="N638"/>
      <c r="O638"/>
    </row>
    <row r="639" spans="1:15" s="133" customFormat="1" ht="11.25">
      <c r="A639" s="200"/>
      <c r="B639" s="201"/>
      <c r="C639" s="136"/>
      <c r="D639" s="136"/>
      <c r="E639" s="136"/>
      <c r="F639" s="204"/>
      <c r="G639" s="202"/>
      <c r="H639" s="202"/>
      <c r="I639" s="202"/>
      <c r="J639" s="203"/>
      <c r="K639" s="140"/>
      <c r="L639" s="15"/>
      <c r="M639" s="15"/>
      <c r="N639" s="15"/>
      <c r="O639" s="15"/>
    </row>
    <row r="640" spans="1:15" s="133" customFormat="1" ht="11.25">
      <c r="A640" s="200"/>
      <c r="B640" s="201"/>
      <c r="C640" s="136"/>
      <c r="D640" s="136"/>
      <c r="E640" s="136"/>
      <c r="F640" s="202"/>
      <c r="G640" s="202"/>
      <c r="H640" s="202"/>
      <c r="I640" s="202"/>
      <c r="J640" s="203"/>
      <c r="K640" s="140"/>
      <c r="L640" s="15"/>
      <c r="M640" s="15"/>
      <c r="N640" s="15"/>
      <c r="O640" s="15"/>
    </row>
    <row r="641" spans="1:15" s="133" customFormat="1" ht="11.25">
      <c r="A641" s="200"/>
      <c r="B641" s="201"/>
      <c r="C641" s="136"/>
      <c r="D641" s="136"/>
      <c r="E641" s="136"/>
      <c r="F641" s="202"/>
      <c r="G641" s="202"/>
      <c r="H641" s="202"/>
      <c r="I641" s="202"/>
      <c r="J641" s="203"/>
      <c r="K641" s="140"/>
      <c r="L641" s="15"/>
      <c r="M641" s="15"/>
      <c r="N641" s="15"/>
      <c r="O641" s="15"/>
    </row>
    <row r="642" spans="1:15" s="133" customFormat="1" ht="11.25">
      <c r="A642" s="200"/>
      <c r="B642" s="201"/>
      <c r="C642" s="136"/>
      <c r="D642" s="136"/>
      <c r="E642" s="136"/>
      <c r="F642" s="202"/>
      <c r="G642" s="202"/>
      <c r="H642" s="202"/>
      <c r="I642" s="202"/>
      <c r="J642" s="203"/>
      <c r="K642" s="140"/>
      <c r="L642" s="15"/>
      <c r="M642" s="15"/>
      <c r="N642" s="15"/>
      <c r="O642" s="15"/>
    </row>
    <row r="643" spans="1:15" s="133" customFormat="1" ht="11.25">
      <c r="A643" s="200"/>
      <c r="B643" s="201"/>
      <c r="C643" s="136"/>
      <c r="D643" s="136"/>
      <c r="E643" s="136"/>
      <c r="F643" s="202"/>
      <c r="G643" s="202"/>
      <c r="H643" s="202"/>
      <c r="I643" s="202"/>
      <c r="J643" s="203"/>
      <c r="K643" s="140"/>
      <c r="L643" s="15"/>
      <c r="M643" s="15"/>
      <c r="N643" s="15"/>
      <c r="O643" s="15"/>
    </row>
    <row r="644" spans="1:15" s="133" customFormat="1" ht="11.25">
      <c r="A644" s="200"/>
      <c r="B644" s="201"/>
      <c r="C644" s="136"/>
      <c r="D644" s="136"/>
      <c r="E644" s="136"/>
      <c r="F644" s="202"/>
      <c r="G644" s="202"/>
      <c r="H644" s="202"/>
      <c r="I644" s="202"/>
      <c r="J644" s="203"/>
      <c r="K644" s="140"/>
      <c r="L644" s="15"/>
      <c r="M644" s="15"/>
      <c r="N644" s="15"/>
      <c r="O644" s="15"/>
    </row>
    <row r="645" spans="1:15" s="133" customFormat="1" ht="11.25">
      <c r="A645" s="200"/>
      <c r="B645" s="201"/>
      <c r="C645" s="136"/>
      <c r="D645" s="136"/>
      <c r="E645" s="136"/>
      <c r="F645" s="202"/>
      <c r="G645" s="202"/>
      <c r="H645" s="202"/>
      <c r="I645" s="202"/>
      <c r="J645" s="203"/>
      <c r="K645" s="140"/>
      <c r="L645" s="15"/>
      <c r="M645" s="15"/>
      <c r="N645" s="15"/>
      <c r="O645" s="15"/>
    </row>
    <row r="646" spans="1:15" s="133" customFormat="1" ht="11.25">
      <c r="A646" s="200"/>
      <c r="B646" s="201"/>
      <c r="C646" s="136"/>
      <c r="D646" s="136"/>
      <c r="E646" s="136"/>
      <c r="F646" s="202"/>
      <c r="G646" s="202"/>
      <c r="H646" s="202"/>
      <c r="I646" s="202"/>
      <c r="J646" s="203"/>
      <c r="K646" s="140"/>
      <c r="L646" s="15"/>
      <c r="M646" s="15"/>
      <c r="N646" s="15"/>
      <c r="O646" s="15"/>
    </row>
    <row r="647" spans="1:15" s="133" customFormat="1" ht="11.25">
      <c r="A647" s="200"/>
      <c r="B647" s="201"/>
      <c r="C647" s="136"/>
      <c r="D647" s="136"/>
      <c r="E647" s="136"/>
      <c r="F647" s="202"/>
      <c r="G647" s="202"/>
      <c r="H647" s="202"/>
      <c r="I647" s="202"/>
      <c r="J647" s="203"/>
      <c r="K647" s="140"/>
      <c r="L647" s="15"/>
      <c r="M647" s="15"/>
      <c r="N647" s="15"/>
      <c r="O647" s="15"/>
    </row>
    <row r="648" spans="1:15" s="133" customFormat="1" ht="11.25">
      <c r="A648" s="200"/>
      <c r="B648" s="201"/>
      <c r="C648" s="136"/>
      <c r="D648" s="136"/>
      <c r="E648" s="136"/>
      <c r="F648" s="202"/>
      <c r="G648" s="202"/>
      <c r="H648" s="202"/>
      <c r="I648" s="202"/>
      <c r="J648" s="203"/>
      <c r="K648" s="140"/>
      <c r="L648" s="15"/>
      <c r="M648" s="15"/>
      <c r="N648" s="15"/>
      <c r="O648" s="15"/>
    </row>
    <row r="649" spans="1:15" s="133" customFormat="1" ht="11.25">
      <c r="A649" s="200"/>
      <c r="B649" s="201"/>
      <c r="C649" s="136"/>
      <c r="D649" s="136"/>
      <c r="E649" s="136"/>
      <c r="F649" s="202"/>
      <c r="G649" s="202"/>
      <c r="H649" s="202"/>
      <c r="I649" s="202"/>
      <c r="J649" s="203"/>
      <c r="K649" s="140"/>
      <c r="L649" s="15"/>
      <c r="M649" s="15"/>
      <c r="N649" s="15"/>
      <c r="O649" s="15"/>
    </row>
    <row r="650" spans="1:15" s="133" customFormat="1" ht="11.25">
      <c r="A650" s="200"/>
      <c r="B650" s="201"/>
      <c r="C650" s="136"/>
      <c r="D650" s="136"/>
      <c r="E650" s="136"/>
      <c r="F650" s="202"/>
      <c r="G650" s="202"/>
      <c r="H650" s="202"/>
      <c r="I650" s="202"/>
      <c r="J650" s="203"/>
      <c r="K650" s="140"/>
      <c r="L650" s="15"/>
      <c r="M650" s="15"/>
      <c r="N650" s="15"/>
      <c r="O650" s="15"/>
    </row>
    <row r="651" spans="1:15" s="133" customFormat="1" ht="11.25">
      <c r="A651" s="200"/>
      <c r="B651" s="201"/>
      <c r="C651" s="136"/>
      <c r="D651" s="136"/>
      <c r="E651" s="136"/>
      <c r="F651" s="202"/>
      <c r="G651" s="202"/>
      <c r="H651" s="202"/>
      <c r="I651" s="202"/>
      <c r="J651" s="203"/>
      <c r="K651" s="140"/>
      <c r="L651" s="15"/>
      <c r="M651" s="15"/>
      <c r="N651" s="15"/>
      <c r="O651" s="15"/>
    </row>
    <row r="652" spans="1:15" s="133" customFormat="1" ht="11.25">
      <c r="A652" s="200"/>
      <c r="B652" s="201"/>
      <c r="C652" s="136"/>
      <c r="D652" s="136"/>
      <c r="E652" s="136"/>
      <c r="F652" s="202"/>
      <c r="G652" s="202"/>
      <c r="H652" s="202"/>
      <c r="I652" s="202"/>
      <c r="J652" s="203"/>
      <c r="K652" s="140"/>
      <c r="L652" s="15"/>
      <c r="M652" s="15"/>
      <c r="N652" s="15"/>
      <c r="O652" s="15"/>
    </row>
    <row r="653" spans="1:15" s="133" customFormat="1" ht="11.25">
      <c r="A653" s="200"/>
      <c r="B653" s="201"/>
      <c r="C653" s="136"/>
      <c r="D653" s="136"/>
      <c r="E653" s="136"/>
      <c r="F653" s="202"/>
      <c r="G653" s="202"/>
      <c r="H653" s="202"/>
      <c r="I653" s="202"/>
      <c r="J653" s="203"/>
      <c r="K653" s="140"/>
      <c r="L653" s="15"/>
      <c r="M653" s="15"/>
      <c r="N653" s="15"/>
      <c r="O653" s="15"/>
    </row>
    <row r="654" spans="1:15" s="133" customFormat="1" ht="11.25">
      <c r="A654" s="200"/>
      <c r="B654" s="201"/>
      <c r="C654" s="136"/>
      <c r="D654" s="136"/>
      <c r="E654" s="136"/>
      <c r="F654" s="202"/>
      <c r="G654" s="202"/>
      <c r="H654" s="202"/>
      <c r="I654" s="202"/>
      <c r="J654" s="203"/>
      <c r="K654" s="140"/>
      <c r="L654" s="15"/>
      <c r="M654" s="15"/>
      <c r="N654" s="15"/>
      <c r="O654" s="15"/>
    </row>
    <row r="655" spans="1:15" s="133" customFormat="1" ht="11.25">
      <c r="A655" s="200"/>
      <c r="B655" s="201"/>
      <c r="C655" s="136"/>
      <c r="D655" s="136"/>
      <c r="E655" s="136"/>
      <c r="F655" s="202"/>
      <c r="G655" s="202"/>
      <c r="H655" s="202"/>
      <c r="I655" s="202"/>
      <c r="J655" s="203"/>
      <c r="K655" s="140"/>
      <c r="L655" s="15"/>
      <c r="M655" s="15"/>
      <c r="N655" s="15"/>
      <c r="O655" s="15"/>
    </row>
    <row r="656" spans="1:15" s="133" customFormat="1" ht="11.25">
      <c r="A656" s="200"/>
      <c r="B656" s="201"/>
      <c r="C656" s="136"/>
      <c r="D656" s="136"/>
      <c r="E656" s="136"/>
      <c r="F656" s="202"/>
      <c r="G656" s="202"/>
      <c r="H656" s="202"/>
      <c r="I656" s="202"/>
      <c r="J656" s="203"/>
      <c r="K656" s="140"/>
      <c r="L656" s="15"/>
      <c r="M656" s="15"/>
      <c r="N656" s="15"/>
      <c r="O656" s="15"/>
    </row>
    <row r="657" spans="1:15" s="133" customFormat="1" ht="11.25">
      <c r="A657" s="200"/>
      <c r="B657" s="201"/>
      <c r="C657" s="136"/>
      <c r="D657" s="136"/>
      <c r="E657" s="136"/>
      <c r="F657" s="202"/>
      <c r="G657" s="202"/>
      <c r="H657" s="202"/>
      <c r="I657" s="202"/>
      <c r="J657" s="203"/>
      <c r="K657" s="140"/>
      <c r="L657" s="15"/>
      <c r="M657" s="15"/>
      <c r="N657" s="15"/>
      <c r="O657" s="15"/>
    </row>
    <row r="658" spans="1:15" s="133" customFormat="1" ht="11.25">
      <c r="A658" s="200"/>
      <c r="B658" s="201"/>
      <c r="C658" s="136"/>
      <c r="D658" s="136"/>
      <c r="E658" s="136"/>
      <c r="F658" s="202"/>
      <c r="G658" s="202"/>
      <c r="H658" s="202"/>
      <c r="I658" s="202"/>
      <c r="J658" s="203"/>
      <c r="K658" s="140"/>
      <c r="L658" s="15"/>
      <c r="M658" s="15"/>
      <c r="N658" s="15"/>
      <c r="O658" s="15"/>
    </row>
    <row r="659" spans="1:15" s="133" customFormat="1" ht="11.25">
      <c r="A659" s="200"/>
      <c r="B659" s="201"/>
      <c r="C659" s="136"/>
      <c r="D659" s="136"/>
      <c r="E659" s="136"/>
      <c r="F659" s="202"/>
      <c r="G659" s="202"/>
      <c r="H659" s="202"/>
      <c r="I659" s="202"/>
      <c r="J659" s="203"/>
      <c r="K659" s="140"/>
      <c r="L659" s="15"/>
      <c r="M659" s="15"/>
      <c r="N659" s="15"/>
      <c r="O659" s="15"/>
    </row>
    <row r="660" spans="1:15" s="133" customFormat="1" ht="11.25">
      <c r="A660" s="200"/>
      <c r="B660" s="201"/>
      <c r="C660" s="136"/>
      <c r="D660" s="136"/>
      <c r="E660" s="136"/>
      <c r="F660" s="202"/>
      <c r="G660" s="202"/>
      <c r="H660" s="202"/>
      <c r="I660" s="202"/>
      <c r="J660" s="203"/>
      <c r="K660" s="140"/>
      <c r="L660" s="15"/>
      <c r="M660" s="15"/>
      <c r="N660" s="15"/>
      <c r="O660" s="15"/>
    </row>
    <row r="661" spans="1:15" s="133" customFormat="1" ht="11.25">
      <c r="A661" s="200"/>
      <c r="B661" s="201"/>
      <c r="C661" s="136"/>
      <c r="D661" s="136"/>
      <c r="E661" s="136"/>
      <c r="F661" s="202"/>
      <c r="G661" s="202"/>
      <c r="H661" s="202"/>
      <c r="I661" s="202"/>
      <c r="J661" s="203"/>
      <c r="K661" s="140"/>
      <c r="L661" s="15"/>
      <c r="M661" s="15"/>
      <c r="N661" s="15"/>
      <c r="O661" s="15"/>
    </row>
    <row r="662" spans="1:15" s="133" customFormat="1" ht="11.25">
      <c r="A662" s="200"/>
      <c r="B662" s="201"/>
      <c r="C662" s="136"/>
      <c r="D662" s="136"/>
      <c r="E662" s="136"/>
      <c r="F662" s="202"/>
      <c r="G662" s="202"/>
      <c r="H662" s="202"/>
      <c r="I662" s="202"/>
      <c r="J662" s="203"/>
      <c r="K662" s="140"/>
      <c r="L662" s="15"/>
      <c r="M662" s="15"/>
      <c r="N662" s="15"/>
      <c r="O662" s="15"/>
    </row>
    <row r="663" spans="1:15" s="133" customFormat="1" ht="11.25">
      <c r="A663" s="200"/>
      <c r="B663" s="201"/>
      <c r="C663" s="136"/>
      <c r="D663" s="136"/>
      <c r="E663" s="136"/>
      <c r="F663" s="202"/>
      <c r="G663" s="202"/>
      <c r="H663" s="202"/>
      <c r="I663" s="202"/>
      <c r="J663" s="203"/>
      <c r="K663" s="140"/>
      <c r="L663" s="15"/>
      <c r="M663" s="15"/>
      <c r="N663" s="15"/>
      <c r="O663" s="15"/>
    </row>
    <row r="664" spans="1:15" s="133" customFormat="1" ht="11.25">
      <c r="A664" s="200"/>
      <c r="B664" s="201"/>
      <c r="C664" s="136"/>
      <c r="D664" s="136"/>
      <c r="E664" s="136"/>
      <c r="F664" s="202"/>
      <c r="G664" s="202"/>
      <c r="H664" s="202"/>
      <c r="I664" s="202"/>
      <c r="J664" s="203"/>
      <c r="K664" s="140"/>
      <c r="L664" s="15"/>
      <c r="M664" s="15"/>
      <c r="N664" s="15"/>
      <c r="O664" s="15"/>
    </row>
    <row r="665" spans="1:15" s="133" customFormat="1" ht="11.25">
      <c r="A665" s="200"/>
      <c r="B665" s="201"/>
      <c r="C665" s="136"/>
      <c r="D665" s="136"/>
      <c r="E665" s="136"/>
      <c r="F665" s="202"/>
      <c r="G665" s="202"/>
      <c r="H665" s="202"/>
      <c r="I665" s="202"/>
      <c r="J665" s="203"/>
      <c r="K665" s="140"/>
      <c r="L665" s="15"/>
      <c r="M665" s="15"/>
      <c r="N665" s="15"/>
      <c r="O665" s="15"/>
    </row>
    <row r="666" spans="1:15" s="133" customFormat="1" ht="11.25">
      <c r="A666" s="200"/>
      <c r="B666" s="201"/>
      <c r="C666" s="136"/>
      <c r="D666" s="136"/>
      <c r="E666" s="136"/>
      <c r="F666" s="202"/>
      <c r="G666" s="202"/>
      <c r="H666" s="202"/>
      <c r="I666" s="202"/>
      <c r="J666" s="203"/>
      <c r="K666" s="140"/>
      <c r="L666" s="15"/>
      <c r="M666" s="15"/>
      <c r="N666" s="15"/>
      <c r="O666" s="15"/>
    </row>
    <row r="667" spans="1:15" s="133" customFormat="1" ht="11.25">
      <c r="A667" s="200"/>
      <c r="B667" s="201"/>
      <c r="C667" s="136"/>
      <c r="D667" s="136"/>
      <c r="E667" s="136"/>
      <c r="F667" s="202"/>
      <c r="G667" s="202"/>
      <c r="H667" s="202"/>
      <c r="I667" s="202"/>
      <c r="J667" s="203"/>
      <c r="K667" s="140"/>
      <c r="L667" s="15"/>
      <c r="M667" s="15"/>
      <c r="N667" s="15"/>
      <c r="O667" s="15"/>
    </row>
    <row r="668" spans="1:15" s="133" customFormat="1" ht="11.25">
      <c r="A668" s="200"/>
      <c r="B668" s="201"/>
      <c r="C668" s="136"/>
      <c r="D668" s="136"/>
      <c r="E668" s="136"/>
      <c r="F668" s="202"/>
      <c r="G668" s="202"/>
      <c r="H668" s="202"/>
      <c r="I668" s="202"/>
      <c r="J668" s="203"/>
      <c r="K668" s="140"/>
      <c r="L668" s="15"/>
      <c r="M668" s="15"/>
      <c r="N668" s="15"/>
      <c r="O668" s="15"/>
    </row>
    <row r="669" spans="1:15" s="133" customFormat="1" ht="39.75" customHeight="1" thickBot="1">
      <c r="A669" s="154" t="s">
        <v>73</v>
      </c>
      <c r="B669" s="196"/>
      <c r="C669" s="197"/>
      <c r="D669" s="197"/>
      <c r="E669" s="197"/>
      <c r="F669" s="197"/>
      <c r="G669" s="197"/>
      <c r="H669" s="197"/>
      <c r="I669" s="197"/>
      <c r="J669" s="198"/>
      <c r="K669" s="140"/>
      <c r="L669" s="15"/>
      <c r="M669" s="15"/>
      <c r="N669" s="15"/>
      <c r="O669" s="15"/>
    </row>
    <row r="670" spans="1:15" s="133" customFormat="1" ht="11.25">
      <c r="A670" s="199"/>
      <c r="B670" s="199"/>
      <c r="C670" s="199"/>
      <c r="D670" s="199"/>
      <c r="E670" s="199"/>
      <c r="F670" s="199"/>
      <c r="G670" s="199"/>
      <c r="H670" s="199"/>
      <c r="I670" s="199"/>
      <c r="J670" s="199"/>
      <c r="K670" s="140"/>
      <c r="L670" s="15"/>
      <c r="M670" s="15"/>
      <c r="N670" s="15"/>
      <c r="O670" s="15"/>
    </row>
    <row r="671" spans="1:15" s="133" customFormat="1" ht="11.25">
      <c r="A671" s="130" t="s">
        <v>56</v>
      </c>
      <c r="B671" s="21" t="s">
        <v>57</v>
      </c>
      <c r="C671" s="211" t="s">
        <v>7</v>
      </c>
      <c r="D671" s="212"/>
      <c r="E671" s="212"/>
      <c r="F671" s="212"/>
      <c r="G671" s="212"/>
      <c r="H671" s="213"/>
      <c r="I671" s="21" t="s">
        <v>59</v>
      </c>
      <c r="J671" s="22" t="s">
        <v>58</v>
      </c>
      <c r="K671"/>
      <c r="L671"/>
      <c r="M671"/>
      <c r="N671"/>
      <c r="O671"/>
    </row>
    <row r="672" spans="1:15" s="133" customFormat="1" ht="11.25">
      <c r="A672" s="134"/>
      <c r="B672" s="135"/>
      <c r="C672" s="205"/>
      <c r="D672" s="206"/>
      <c r="E672" s="206"/>
      <c r="F672" s="206"/>
      <c r="G672" s="206"/>
      <c r="H672" s="206"/>
      <c r="I672" s="116">
        <f>(J672)-(SUM(D676:E705))</f>
        <v>0</v>
      </c>
      <c r="J672" s="117">
        <v>0</v>
      </c>
      <c r="K672"/>
      <c r="L672"/>
      <c r="M672"/>
      <c r="N672"/>
      <c r="O672"/>
    </row>
    <row r="673" spans="1:15" s="133" customFormat="1" ht="11.25">
      <c r="A673" s="130" t="s">
        <v>60</v>
      </c>
      <c r="B673" s="205"/>
      <c r="C673" s="206"/>
      <c r="D673" s="206"/>
      <c r="E673" s="206"/>
      <c r="F673" s="206"/>
      <c r="G673" s="206"/>
      <c r="H673" s="206"/>
      <c r="I673" s="21" t="s">
        <v>72</v>
      </c>
      <c r="J673" s="22" t="s">
        <v>71</v>
      </c>
      <c r="K673"/>
      <c r="L673"/>
      <c r="M673"/>
      <c r="N673"/>
      <c r="O673"/>
    </row>
    <row r="674" spans="1:15" s="133" customFormat="1" ht="11.25">
      <c r="A674" s="130" t="s">
        <v>69</v>
      </c>
      <c r="B674" s="206"/>
      <c r="C674" s="206"/>
      <c r="D674" s="206"/>
      <c r="E674" s="206"/>
      <c r="F674" s="206"/>
      <c r="G674" s="206"/>
      <c r="H674" s="206"/>
      <c r="I674" s="137"/>
      <c r="J674" s="138"/>
      <c r="K674"/>
      <c r="L674"/>
      <c r="M674"/>
      <c r="N674"/>
      <c r="O674"/>
    </row>
    <row r="675" spans="1:15" s="139" customFormat="1" ht="21.75" customHeight="1">
      <c r="A675" s="207" t="s">
        <v>92</v>
      </c>
      <c r="B675" s="208"/>
      <c r="C675" s="186" t="s">
        <v>70</v>
      </c>
      <c r="D675" s="192" t="s">
        <v>68</v>
      </c>
      <c r="E675" s="186" t="s">
        <v>88</v>
      </c>
      <c r="F675" s="209" t="s">
        <v>75</v>
      </c>
      <c r="G675" s="209"/>
      <c r="H675" s="209"/>
      <c r="I675" s="209"/>
      <c r="J675" s="210"/>
      <c r="K675"/>
      <c r="L675"/>
      <c r="M675"/>
      <c r="N675"/>
      <c r="O675"/>
    </row>
    <row r="676" spans="1:15" s="133" customFormat="1" ht="11.25">
      <c r="A676" s="200"/>
      <c r="B676" s="201"/>
      <c r="C676" s="136"/>
      <c r="D676" s="136"/>
      <c r="E676" s="136"/>
      <c r="F676" s="204"/>
      <c r="G676" s="202"/>
      <c r="H676" s="202"/>
      <c r="I676" s="202"/>
      <c r="J676" s="203"/>
      <c r="K676" s="140"/>
      <c r="L676" s="15"/>
      <c r="M676" s="15"/>
      <c r="N676" s="15"/>
      <c r="O676" s="15"/>
    </row>
    <row r="677" spans="1:15" s="133" customFormat="1" ht="11.25">
      <c r="A677" s="200"/>
      <c r="B677" s="201"/>
      <c r="C677" s="136"/>
      <c r="D677" s="136"/>
      <c r="E677" s="136"/>
      <c r="F677" s="202"/>
      <c r="G677" s="202"/>
      <c r="H677" s="202"/>
      <c r="I677" s="202"/>
      <c r="J677" s="203"/>
      <c r="K677" s="140"/>
      <c r="L677" s="15"/>
      <c r="M677" s="15"/>
      <c r="N677" s="15"/>
      <c r="O677" s="15"/>
    </row>
    <row r="678" spans="1:15" s="133" customFormat="1" ht="11.25">
      <c r="A678" s="200"/>
      <c r="B678" s="201"/>
      <c r="C678" s="136"/>
      <c r="D678" s="136"/>
      <c r="E678" s="136"/>
      <c r="F678" s="202"/>
      <c r="G678" s="202"/>
      <c r="H678" s="202"/>
      <c r="I678" s="202"/>
      <c r="J678" s="203"/>
      <c r="K678" s="140"/>
      <c r="L678" s="15"/>
      <c r="M678" s="15"/>
      <c r="N678" s="15"/>
      <c r="O678" s="15"/>
    </row>
    <row r="679" spans="1:15" s="133" customFormat="1" ht="11.25">
      <c r="A679" s="200"/>
      <c r="B679" s="201"/>
      <c r="C679" s="136"/>
      <c r="D679" s="136"/>
      <c r="E679" s="136"/>
      <c r="F679" s="202"/>
      <c r="G679" s="202"/>
      <c r="H679" s="202"/>
      <c r="I679" s="202"/>
      <c r="J679" s="203"/>
      <c r="K679" s="140"/>
      <c r="L679" s="15"/>
      <c r="M679" s="15"/>
      <c r="N679" s="15"/>
      <c r="O679" s="15"/>
    </row>
    <row r="680" spans="1:15" s="133" customFormat="1" ht="11.25">
      <c r="A680" s="200"/>
      <c r="B680" s="201"/>
      <c r="C680" s="136"/>
      <c r="D680" s="136"/>
      <c r="E680" s="136"/>
      <c r="F680" s="202"/>
      <c r="G680" s="202"/>
      <c r="H680" s="202"/>
      <c r="I680" s="202"/>
      <c r="J680" s="203"/>
      <c r="K680" s="140"/>
      <c r="L680" s="15"/>
      <c r="M680" s="15"/>
      <c r="N680" s="15"/>
      <c r="O680" s="15"/>
    </row>
    <row r="681" spans="1:15" s="133" customFormat="1" ht="11.25">
      <c r="A681" s="200"/>
      <c r="B681" s="201"/>
      <c r="C681" s="136"/>
      <c r="D681" s="136"/>
      <c r="E681" s="136"/>
      <c r="F681" s="202"/>
      <c r="G681" s="202"/>
      <c r="H681" s="202"/>
      <c r="I681" s="202"/>
      <c r="J681" s="203"/>
      <c r="K681" s="140"/>
      <c r="L681" s="15"/>
      <c r="M681" s="15"/>
      <c r="N681" s="15"/>
      <c r="O681" s="15"/>
    </row>
    <row r="682" spans="1:15" s="133" customFormat="1" ht="11.25">
      <c r="A682" s="200"/>
      <c r="B682" s="201"/>
      <c r="C682" s="136"/>
      <c r="D682" s="136"/>
      <c r="E682" s="136"/>
      <c r="F682" s="202"/>
      <c r="G682" s="202"/>
      <c r="H682" s="202"/>
      <c r="I682" s="202"/>
      <c r="J682" s="203"/>
      <c r="K682" s="140"/>
      <c r="L682" s="15"/>
      <c r="M682" s="15"/>
      <c r="N682" s="15"/>
      <c r="O682" s="15"/>
    </row>
    <row r="683" spans="1:15" s="133" customFormat="1" ht="11.25">
      <c r="A683" s="200"/>
      <c r="B683" s="201"/>
      <c r="C683" s="136"/>
      <c r="D683" s="136"/>
      <c r="E683" s="136"/>
      <c r="F683" s="202"/>
      <c r="G683" s="202"/>
      <c r="H683" s="202"/>
      <c r="I683" s="202"/>
      <c r="J683" s="203"/>
      <c r="K683" s="140"/>
      <c r="L683" s="15"/>
      <c r="M683" s="15"/>
      <c r="N683" s="15"/>
      <c r="O683" s="15"/>
    </row>
    <row r="684" spans="1:15" s="133" customFormat="1" ht="11.25">
      <c r="A684" s="200"/>
      <c r="B684" s="201"/>
      <c r="C684" s="136"/>
      <c r="D684" s="136"/>
      <c r="E684" s="136"/>
      <c r="F684" s="202"/>
      <c r="G684" s="202"/>
      <c r="H684" s="202"/>
      <c r="I684" s="202"/>
      <c r="J684" s="203"/>
      <c r="K684" s="140"/>
      <c r="L684" s="15"/>
      <c r="M684" s="15"/>
      <c r="N684" s="15"/>
      <c r="O684" s="15"/>
    </row>
    <row r="685" spans="1:15" s="133" customFormat="1" ht="11.25">
      <c r="A685" s="200"/>
      <c r="B685" s="201"/>
      <c r="C685" s="136"/>
      <c r="D685" s="136"/>
      <c r="E685" s="136"/>
      <c r="F685" s="202"/>
      <c r="G685" s="202"/>
      <c r="H685" s="202"/>
      <c r="I685" s="202"/>
      <c r="J685" s="203"/>
      <c r="K685" s="140"/>
      <c r="L685" s="15"/>
      <c r="M685" s="15"/>
      <c r="N685" s="15"/>
      <c r="O685" s="15"/>
    </row>
    <row r="686" spans="1:15" s="133" customFormat="1" ht="11.25">
      <c r="A686" s="200"/>
      <c r="B686" s="201"/>
      <c r="C686" s="136"/>
      <c r="D686" s="136"/>
      <c r="E686" s="136"/>
      <c r="F686" s="202"/>
      <c r="G686" s="202"/>
      <c r="H686" s="202"/>
      <c r="I686" s="202"/>
      <c r="J686" s="203"/>
      <c r="K686" s="140"/>
      <c r="L686" s="15"/>
      <c r="M686" s="15"/>
      <c r="N686" s="15"/>
      <c r="O686" s="15"/>
    </row>
    <row r="687" spans="1:15" s="133" customFormat="1" ht="11.25">
      <c r="A687" s="200"/>
      <c r="B687" s="201"/>
      <c r="C687" s="136"/>
      <c r="D687" s="136"/>
      <c r="E687" s="136"/>
      <c r="F687" s="202"/>
      <c r="G687" s="202"/>
      <c r="H687" s="202"/>
      <c r="I687" s="202"/>
      <c r="J687" s="203"/>
      <c r="K687" s="140"/>
      <c r="L687" s="15"/>
      <c r="M687" s="15"/>
      <c r="N687" s="15"/>
      <c r="O687" s="15"/>
    </row>
    <row r="688" spans="1:15" s="133" customFormat="1" ht="11.25">
      <c r="A688" s="200"/>
      <c r="B688" s="201"/>
      <c r="C688" s="136"/>
      <c r="D688" s="136"/>
      <c r="E688" s="136"/>
      <c r="F688" s="202"/>
      <c r="G688" s="202"/>
      <c r="H688" s="202"/>
      <c r="I688" s="202"/>
      <c r="J688" s="203"/>
      <c r="K688" s="140"/>
      <c r="L688" s="15"/>
      <c r="M688" s="15"/>
      <c r="N688" s="15"/>
      <c r="O688" s="15"/>
    </row>
    <row r="689" spans="1:15" s="133" customFormat="1" ht="11.25">
      <c r="A689" s="200"/>
      <c r="B689" s="201"/>
      <c r="C689" s="136"/>
      <c r="D689" s="136"/>
      <c r="E689" s="136"/>
      <c r="F689" s="202"/>
      <c r="G689" s="202"/>
      <c r="H689" s="202"/>
      <c r="I689" s="202"/>
      <c r="J689" s="203"/>
      <c r="K689" s="140"/>
      <c r="L689" s="15"/>
      <c r="M689" s="15"/>
      <c r="N689" s="15"/>
      <c r="O689" s="15"/>
    </row>
    <row r="690" spans="1:15" s="133" customFormat="1" ht="11.25">
      <c r="A690" s="200"/>
      <c r="B690" s="201"/>
      <c r="C690" s="136"/>
      <c r="D690" s="136"/>
      <c r="E690" s="136"/>
      <c r="F690" s="202"/>
      <c r="G690" s="202"/>
      <c r="H690" s="202"/>
      <c r="I690" s="202"/>
      <c r="J690" s="203"/>
      <c r="K690" s="140"/>
      <c r="L690" s="15"/>
      <c r="M690" s="15"/>
      <c r="N690" s="15"/>
      <c r="O690" s="15"/>
    </row>
    <row r="691" spans="1:15" s="133" customFormat="1" ht="11.25">
      <c r="A691" s="200"/>
      <c r="B691" s="201"/>
      <c r="C691" s="136"/>
      <c r="D691" s="136"/>
      <c r="E691" s="136"/>
      <c r="F691" s="202"/>
      <c r="G691" s="202"/>
      <c r="H691" s="202"/>
      <c r="I691" s="202"/>
      <c r="J691" s="203"/>
      <c r="K691" s="140"/>
      <c r="L691" s="15"/>
      <c r="M691" s="15"/>
      <c r="N691" s="15"/>
      <c r="O691" s="15"/>
    </row>
    <row r="692" spans="1:15" s="133" customFormat="1" ht="11.25">
      <c r="A692" s="200"/>
      <c r="B692" s="201"/>
      <c r="C692" s="136"/>
      <c r="D692" s="136"/>
      <c r="E692" s="136"/>
      <c r="F692" s="202"/>
      <c r="G692" s="202"/>
      <c r="H692" s="202"/>
      <c r="I692" s="202"/>
      <c r="J692" s="203"/>
      <c r="K692" s="140"/>
      <c r="L692" s="15"/>
      <c r="M692" s="15"/>
      <c r="N692" s="15"/>
      <c r="O692" s="15"/>
    </row>
    <row r="693" spans="1:15" s="133" customFormat="1" ht="11.25">
      <c r="A693" s="200"/>
      <c r="B693" s="201"/>
      <c r="C693" s="136"/>
      <c r="D693" s="136"/>
      <c r="E693" s="136"/>
      <c r="F693" s="202"/>
      <c r="G693" s="202"/>
      <c r="H693" s="202"/>
      <c r="I693" s="202"/>
      <c r="J693" s="203"/>
      <c r="K693" s="140"/>
      <c r="L693" s="15"/>
      <c r="M693" s="15"/>
      <c r="N693" s="15"/>
      <c r="O693" s="15"/>
    </row>
    <row r="694" spans="1:15" s="133" customFormat="1" ht="11.25">
      <c r="A694" s="200"/>
      <c r="B694" s="201"/>
      <c r="C694" s="136"/>
      <c r="D694" s="136"/>
      <c r="E694" s="136"/>
      <c r="F694" s="202"/>
      <c r="G694" s="202"/>
      <c r="H694" s="202"/>
      <c r="I694" s="202"/>
      <c r="J694" s="203"/>
      <c r="K694" s="140"/>
      <c r="L694" s="15"/>
      <c r="M694" s="15"/>
      <c r="N694" s="15"/>
      <c r="O694" s="15"/>
    </row>
    <row r="695" spans="1:15" s="133" customFormat="1" ht="11.25">
      <c r="A695" s="200"/>
      <c r="B695" s="201"/>
      <c r="C695" s="136"/>
      <c r="D695" s="136"/>
      <c r="E695" s="136"/>
      <c r="F695" s="202"/>
      <c r="G695" s="202"/>
      <c r="H695" s="202"/>
      <c r="I695" s="202"/>
      <c r="J695" s="203"/>
      <c r="K695" s="140"/>
      <c r="L695" s="15"/>
      <c r="M695" s="15"/>
      <c r="N695" s="15"/>
      <c r="O695" s="15"/>
    </row>
    <row r="696" spans="1:15" s="133" customFormat="1" ht="11.25">
      <c r="A696" s="200"/>
      <c r="B696" s="201"/>
      <c r="C696" s="136"/>
      <c r="D696" s="136"/>
      <c r="E696" s="136"/>
      <c r="F696" s="202"/>
      <c r="G696" s="202"/>
      <c r="H696" s="202"/>
      <c r="I696" s="202"/>
      <c r="J696" s="203"/>
      <c r="K696" s="140"/>
      <c r="L696" s="15"/>
      <c r="M696" s="15"/>
      <c r="N696" s="15"/>
      <c r="O696" s="15"/>
    </row>
    <row r="697" spans="1:15" s="133" customFormat="1" ht="11.25">
      <c r="A697" s="200"/>
      <c r="B697" s="201"/>
      <c r="C697" s="136"/>
      <c r="D697" s="136"/>
      <c r="E697" s="136"/>
      <c r="F697" s="202"/>
      <c r="G697" s="202"/>
      <c r="H697" s="202"/>
      <c r="I697" s="202"/>
      <c r="J697" s="203"/>
      <c r="K697" s="140"/>
      <c r="L697" s="15"/>
      <c r="M697" s="15"/>
      <c r="N697" s="15"/>
      <c r="O697" s="15"/>
    </row>
    <row r="698" spans="1:15" s="133" customFormat="1" ht="11.25">
      <c r="A698" s="200"/>
      <c r="B698" s="201"/>
      <c r="C698" s="136"/>
      <c r="D698" s="136"/>
      <c r="E698" s="136"/>
      <c r="F698" s="202"/>
      <c r="G698" s="202"/>
      <c r="H698" s="202"/>
      <c r="I698" s="202"/>
      <c r="J698" s="203"/>
      <c r="K698" s="140"/>
      <c r="L698" s="15"/>
      <c r="M698" s="15"/>
      <c r="N698" s="15"/>
      <c r="O698" s="15"/>
    </row>
    <row r="699" spans="1:15" s="133" customFormat="1" ht="11.25">
      <c r="A699" s="200"/>
      <c r="B699" s="201"/>
      <c r="C699" s="136"/>
      <c r="D699" s="136"/>
      <c r="E699" s="136"/>
      <c r="F699" s="202"/>
      <c r="G699" s="202"/>
      <c r="H699" s="202"/>
      <c r="I699" s="202"/>
      <c r="J699" s="203"/>
      <c r="K699" s="140"/>
      <c r="L699" s="15"/>
      <c r="M699" s="15"/>
      <c r="N699" s="15"/>
      <c r="O699" s="15"/>
    </row>
    <row r="700" spans="1:15" s="133" customFormat="1" ht="11.25">
      <c r="A700" s="200"/>
      <c r="B700" s="201"/>
      <c r="C700" s="136"/>
      <c r="D700" s="136"/>
      <c r="E700" s="136"/>
      <c r="F700" s="202"/>
      <c r="G700" s="202"/>
      <c r="H700" s="202"/>
      <c r="I700" s="202"/>
      <c r="J700" s="203"/>
      <c r="K700" s="140"/>
      <c r="L700" s="15"/>
      <c r="M700" s="15"/>
      <c r="N700" s="15"/>
      <c r="O700" s="15"/>
    </row>
    <row r="701" spans="1:15" s="133" customFormat="1" ht="11.25">
      <c r="A701" s="200"/>
      <c r="B701" s="201"/>
      <c r="C701" s="136"/>
      <c r="D701" s="136"/>
      <c r="E701" s="136"/>
      <c r="F701" s="202"/>
      <c r="G701" s="202"/>
      <c r="H701" s="202"/>
      <c r="I701" s="202"/>
      <c r="J701" s="203"/>
      <c r="K701" s="140"/>
      <c r="L701" s="15"/>
      <c r="M701" s="15"/>
      <c r="N701" s="15"/>
      <c r="O701" s="15"/>
    </row>
    <row r="702" spans="1:15" s="133" customFormat="1" ht="11.25">
      <c r="A702" s="200"/>
      <c r="B702" s="201"/>
      <c r="C702" s="136"/>
      <c r="D702" s="136"/>
      <c r="E702" s="136"/>
      <c r="F702" s="202"/>
      <c r="G702" s="202"/>
      <c r="H702" s="202"/>
      <c r="I702" s="202"/>
      <c r="J702" s="203"/>
      <c r="K702" s="140"/>
      <c r="L702" s="15"/>
      <c r="M702" s="15"/>
      <c r="N702" s="15"/>
      <c r="O702" s="15"/>
    </row>
    <row r="703" spans="1:15" s="133" customFormat="1" ht="11.25">
      <c r="A703" s="200"/>
      <c r="B703" s="201"/>
      <c r="C703" s="136"/>
      <c r="D703" s="136"/>
      <c r="E703" s="136"/>
      <c r="F703" s="202"/>
      <c r="G703" s="202"/>
      <c r="H703" s="202"/>
      <c r="I703" s="202"/>
      <c r="J703" s="203"/>
      <c r="K703" s="140"/>
      <c r="L703" s="15"/>
      <c r="M703" s="15"/>
      <c r="N703" s="15"/>
      <c r="O703" s="15"/>
    </row>
    <row r="704" spans="1:15" s="133" customFormat="1" ht="11.25">
      <c r="A704" s="200"/>
      <c r="B704" s="201"/>
      <c r="C704" s="136"/>
      <c r="D704" s="136"/>
      <c r="E704" s="136"/>
      <c r="F704" s="202"/>
      <c r="G704" s="202"/>
      <c r="H704" s="202"/>
      <c r="I704" s="202"/>
      <c r="J704" s="203"/>
      <c r="K704" s="140"/>
      <c r="L704" s="15"/>
      <c r="M704" s="15"/>
      <c r="N704" s="15"/>
      <c r="O704" s="15"/>
    </row>
    <row r="705" spans="1:15" s="133" customFormat="1" ht="11.25">
      <c r="A705" s="200"/>
      <c r="B705" s="201"/>
      <c r="C705" s="136"/>
      <c r="D705" s="136"/>
      <c r="E705" s="136"/>
      <c r="F705" s="202"/>
      <c r="G705" s="202"/>
      <c r="H705" s="202"/>
      <c r="I705" s="202"/>
      <c r="J705" s="203"/>
      <c r="K705" s="140"/>
      <c r="L705" s="15"/>
      <c r="M705" s="15"/>
      <c r="N705" s="15"/>
      <c r="O705" s="15"/>
    </row>
    <row r="706" spans="1:15" s="133" customFormat="1" ht="39.75" customHeight="1" thickBot="1">
      <c r="A706" s="154" t="s">
        <v>73</v>
      </c>
      <c r="B706" s="196"/>
      <c r="C706" s="197"/>
      <c r="D706" s="197"/>
      <c r="E706" s="197"/>
      <c r="F706" s="197"/>
      <c r="G706" s="197"/>
      <c r="H706" s="197"/>
      <c r="I706" s="197"/>
      <c r="J706" s="198"/>
      <c r="K706" s="140"/>
      <c r="L706" s="15"/>
      <c r="M706" s="15"/>
      <c r="N706" s="15"/>
      <c r="O706" s="15"/>
    </row>
    <row r="707" spans="1:15" s="133" customFormat="1" ht="11.25">
      <c r="A707" s="199"/>
      <c r="B707" s="199"/>
      <c r="C707" s="199"/>
      <c r="D707" s="199"/>
      <c r="E707" s="199"/>
      <c r="F707" s="199"/>
      <c r="G707" s="199"/>
      <c r="H707" s="199"/>
      <c r="I707" s="199"/>
      <c r="J707" s="199"/>
      <c r="K707" s="140"/>
      <c r="L707" s="15"/>
      <c r="M707" s="15"/>
      <c r="N707" s="15"/>
      <c r="O707" s="15"/>
    </row>
    <row r="708" spans="1:15" s="133" customFormat="1" ht="11.25">
      <c r="A708" s="130" t="s">
        <v>56</v>
      </c>
      <c r="B708" s="21" t="s">
        <v>57</v>
      </c>
      <c r="C708" s="211" t="s">
        <v>7</v>
      </c>
      <c r="D708" s="212"/>
      <c r="E708" s="212"/>
      <c r="F708" s="212"/>
      <c r="G708" s="212"/>
      <c r="H708" s="213"/>
      <c r="I708" s="21" t="s">
        <v>59</v>
      </c>
      <c r="J708" s="22" t="s">
        <v>58</v>
      </c>
      <c r="K708"/>
      <c r="L708"/>
      <c r="M708"/>
      <c r="N708"/>
      <c r="O708"/>
    </row>
    <row r="709" spans="1:15" s="133" customFormat="1" ht="11.25">
      <c r="A709" s="134"/>
      <c r="B709" s="135"/>
      <c r="C709" s="205"/>
      <c r="D709" s="206"/>
      <c r="E709" s="206"/>
      <c r="F709" s="206"/>
      <c r="G709" s="206"/>
      <c r="H709" s="206"/>
      <c r="I709" s="116">
        <f>(J709)-(SUM(D713:E742))</f>
        <v>0</v>
      </c>
      <c r="J709" s="117">
        <v>0</v>
      </c>
      <c r="K709"/>
      <c r="L709"/>
      <c r="M709"/>
      <c r="N709"/>
      <c r="O709"/>
    </row>
    <row r="710" spans="1:15" s="133" customFormat="1" ht="11.25">
      <c r="A710" s="130" t="s">
        <v>60</v>
      </c>
      <c r="B710" s="205"/>
      <c r="C710" s="206"/>
      <c r="D710" s="206"/>
      <c r="E710" s="206"/>
      <c r="F710" s="206"/>
      <c r="G710" s="206"/>
      <c r="H710" s="206"/>
      <c r="I710" s="21" t="s">
        <v>72</v>
      </c>
      <c r="J710" s="22" t="s">
        <v>71</v>
      </c>
      <c r="K710"/>
      <c r="L710"/>
      <c r="M710"/>
      <c r="N710"/>
      <c r="O710"/>
    </row>
    <row r="711" spans="1:15" s="133" customFormat="1" ht="11.25">
      <c r="A711" s="130" t="s">
        <v>69</v>
      </c>
      <c r="B711" s="206"/>
      <c r="C711" s="206"/>
      <c r="D711" s="206"/>
      <c r="E711" s="206"/>
      <c r="F711" s="206"/>
      <c r="G711" s="206"/>
      <c r="H711" s="206"/>
      <c r="I711" s="137"/>
      <c r="J711" s="138"/>
      <c r="K711"/>
      <c r="L711"/>
      <c r="M711"/>
      <c r="N711"/>
      <c r="O711"/>
    </row>
    <row r="712" spans="1:15" s="139" customFormat="1" ht="21.75" customHeight="1">
      <c r="A712" s="207" t="s">
        <v>92</v>
      </c>
      <c r="B712" s="208"/>
      <c r="C712" s="186" t="s">
        <v>70</v>
      </c>
      <c r="D712" s="192" t="s">
        <v>68</v>
      </c>
      <c r="E712" s="186" t="s">
        <v>88</v>
      </c>
      <c r="F712" s="209" t="s">
        <v>75</v>
      </c>
      <c r="G712" s="209"/>
      <c r="H712" s="209"/>
      <c r="I712" s="209"/>
      <c r="J712" s="210"/>
      <c r="K712"/>
      <c r="L712"/>
      <c r="M712"/>
      <c r="N712"/>
      <c r="O712"/>
    </row>
    <row r="713" spans="1:15" s="133" customFormat="1" ht="11.25">
      <c r="A713" s="200"/>
      <c r="B713" s="201"/>
      <c r="C713" s="136"/>
      <c r="D713" s="136"/>
      <c r="E713" s="136"/>
      <c r="F713" s="204"/>
      <c r="G713" s="202"/>
      <c r="H713" s="202"/>
      <c r="I713" s="202"/>
      <c r="J713" s="203"/>
      <c r="K713" s="140"/>
      <c r="L713" s="15"/>
      <c r="M713" s="15"/>
      <c r="N713" s="15"/>
      <c r="O713" s="15"/>
    </row>
    <row r="714" spans="1:15" s="133" customFormat="1" ht="11.25">
      <c r="A714" s="200"/>
      <c r="B714" s="201"/>
      <c r="C714" s="136"/>
      <c r="D714" s="136"/>
      <c r="E714" s="136"/>
      <c r="F714" s="202"/>
      <c r="G714" s="202"/>
      <c r="H714" s="202"/>
      <c r="I714" s="202"/>
      <c r="J714" s="203"/>
      <c r="K714" s="140"/>
      <c r="L714" s="15"/>
      <c r="M714" s="15"/>
      <c r="N714" s="15"/>
      <c r="O714" s="15"/>
    </row>
    <row r="715" spans="1:15" s="133" customFormat="1" ht="11.25">
      <c r="A715" s="200"/>
      <c r="B715" s="201"/>
      <c r="C715" s="136"/>
      <c r="D715" s="136"/>
      <c r="E715" s="136"/>
      <c r="F715" s="202"/>
      <c r="G715" s="202"/>
      <c r="H715" s="202"/>
      <c r="I715" s="202"/>
      <c r="J715" s="203"/>
      <c r="K715" s="140"/>
      <c r="L715" s="15"/>
      <c r="M715" s="15"/>
      <c r="N715" s="15"/>
      <c r="O715" s="15"/>
    </row>
    <row r="716" spans="1:15" s="133" customFormat="1" ht="11.25">
      <c r="A716" s="200"/>
      <c r="B716" s="201"/>
      <c r="C716" s="136"/>
      <c r="D716" s="136"/>
      <c r="E716" s="136"/>
      <c r="F716" s="202"/>
      <c r="G716" s="202"/>
      <c r="H716" s="202"/>
      <c r="I716" s="202"/>
      <c r="J716" s="203"/>
      <c r="K716" s="140"/>
      <c r="L716" s="15"/>
      <c r="M716" s="15"/>
      <c r="N716" s="15"/>
      <c r="O716" s="15"/>
    </row>
    <row r="717" spans="1:15" s="133" customFormat="1" ht="11.25">
      <c r="A717" s="200"/>
      <c r="B717" s="201"/>
      <c r="C717" s="136"/>
      <c r="D717" s="136"/>
      <c r="E717" s="136"/>
      <c r="F717" s="202"/>
      <c r="G717" s="202"/>
      <c r="H717" s="202"/>
      <c r="I717" s="202"/>
      <c r="J717" s="203"/>
      <c r="K717" s="140"/>
      <c r="L717" s="15"/>
      <c r="M717" s="15"/>
      <c r="N717" s="15"/>
      <c r="O717" s="15"/>
    </row>
    <row r="718" spans="1:15" s="133" customFormat="1" ht="11.25">
      <c r="A718" s="200"/>
      <c r="B718" s="201"/>
      <c r="C718" s="136"/>
      <c r="D718" s="136"/>
      <c r="E718" s="136"/>
      <c r="F718" s="202"/>
      <c r="G718" s="202"/>
      <c r="H718" s="202"/>
      <c r="I718" s="202"/>
      <c r="J718" s="203"/>
      <c r="K718" s="140"/>
      <c r="L718" s="15"/>
      <c r="M718" s="15"/>
      <c r="N718" s="15"/>
      <c r="O718" s="15"/>
    </row>
    <row r="719" spans="1:15" s="133" customFormat="1" ht="11.25">
      <c r="A719" s="200"/>
      <c r="B719" s="201"/>
      <c r="C719" s="136"/>
      <c r="D719" s="136"/>
      <c r="E719" s="136"/>
      <c r="F719" s="202"/>
      <c r="G719" s="202"/>
      <c r="H719" s="202"/>
      <c r="I719" s="202"/>
      <c r="J719" s="203"/>
      <c r="K719" s="140"/>
      <c r="L719" s="15"/>
      <c r="M719" s="15"/>
      <c r="N719" s="15"/>
      <c r="O719" s="15"/>
    </row>
    <row r="720" spans="1:15" s="133" customFormat="1" ht="11.25">
      <c r="A720" s="200"/>
      <c r="B720" s="201"/>
      <c r="C720" s="136"/>
      <c r="D720" s="136"/>
      <c r="E720" s="136"/>
      <c r="F720" s="202"/>
      <c r="G720" s="202"/>
      <c r="H720" s="202"/>
      <c r="I720" s="202"/>
      <c r="J720" s="203"/>
      <c r="K720" s="140"/>
      <c r="L720" s="15"/>
      <c r="M720" s="15"/>
      <c r="N720" s="15"/>
      <c r="O720" s="15"/>
    </row>
    <row r="721" spans="1:15" s="133" customFormat="1" ht="11.25">
      <c r="A721" s="200"/>
      <c r="B721" s="201"/>
      <c r="C721" s="136"/>
      <c r="D721" s="136"/>
      <c r="E721" s="136"/>
      <c r="F721" s="202"/>
      <c r="G721" s="202"/>
      <c r="H721" s="202"/>
      <c r="I721" s="202"/>
      <c r="J721" s="203"/>
      <c r="K721" s="140"/>
      <c r="L721" s="15"/>
      <c r="M721" s="15"/>
      <c r="N721" s="15"/>
      <c r="O721" s="15"/>
    </row>
    <row r="722" spans="1:15" s="133" customFormat="1" ht="11.25">
      <c r="A722" s="200"/>
      <c r="B722" s="201"/>
      <c r="C722" s="136"/>
      <c r="D722" s="136"/>
      <c r="E722" s="136"/>
      <c r="F722" s="202"/>
      <c r="G722" s="202"/>
      <c r="H722" s="202"/>
      <c r="I722" s="202"/>
      <c r="J722" s="203"/>
      <c r="K722" s="140"/>
      <c r="L722" s="15"/>
      <c r="M722" s="15"/>
      <c r="N722" s="15"/>
      <c r="O722" s="15"/>
    </row>
    <row r="723" spans="1:15" s="133" customFormat="1" ht="11.25">
      <c r="A723" s="200"/>
      <c r="B723" s="201"/>
      <c r="C723" s="136"/>
      <c r="D723" s="136"/>
      <c r="E723" s="136"/>
      <c r="F723" s="202"/>
      <c r="G723" s="202"/>
      <c r="H723" s="202"/>
      <c r="I723" s="202"/>
      <c r="J723" s="203"/>
      <c r="K723" s="140"/>
      <c r="L723" s="15"/>
      <c r="M723" s="15"/>
      <c r="N723" s="15"/>
      <c r="O723" s="15"/>
    </row>
    <row r="724" spans="1:15" s="133" customFormat="1" ht="11.25">
      <c r="A724" s="200"/>
      <c r="B724" s="201"/>
      <c r="C724" s="136"/>
      <c r="D724" s="136"/>
      <c r="E724" s="136"/>
      <c r="F724" s="202"/>
      <c r="G724" s="202"/>
      <c r="H724" s="202"/>
      <c r="I724" s="202"/>
      <c r="J724" s="203"/>
      <c r="K724" s="140"/>
      <c r="L724" s="15"/>
      <c r="M724" s="15"/>
      <c r="N724" s="15"/>
      <c r="O724" s="15"/>
    </row>
    <row r="725" spans="1:15" s="133" customFormat="1" ht="11.25">
      <c r="A725" s="200"/>
      <c r="B725" s="201"/>
      <c r="C725" s="136"/>
      <c r="D725" s="136"/>
      <c r="E725" s="136"/>
      <c r="F725" s="202"/>
      <c r="G725" s="202"/>
      <c r="H725" s="202"/>
      <c r="I725" s="202"/>
      <c r="J725" s="203"/>
      <c r="K725" s="140"/>
      <c r="L725" s="15"/>
      <c r="M725" s="15"/>
      <c r="N725" s="15"/>
      <c r="O725" s="15"/>
    </row>
    <row r="726" spans="1:15" s="133" customFormat="1" ht="11.25">
      <c r="A726" s="200"/>
      <c r="B726" s="201"/>
      <c r="C726" s="136"/>
      <c r="D726" s="136"/>
      <c r="E726" s="136"/>
      <c r="F726" s="202"/>
      <c r="G726" s="202"/>
      <c r="H726" s="202"/>
      <c r="I726" s="202"/>
      <c r="J726" s="203"/>
      <c r="K726" s="140"/>
      <c r="L726" s="15"/>
      <c r="M726" s="15"/>
      <c r="N726" s="15"/>
      <c r="O726" s="15"/>
    </row>
    <row r="727" spans="1:15" s="133" customFormat="1" ht="11.25">
      <c r="A727" s="200"/>
      <c r="B727" s="201"/>
      <c r="C727" s="136"/>
      <c r="D727" s="136"/>
      <c r="E727" s="136"/>
      <c r="F727" s="202"/>
      <c r="G727" s="202"/>
      <c r="H727" s="202"/>
      <c r="I727" s="202"/>
      <c r="J727" s="203"/>
      <c r="K727" s="140"/>
      <c r="L727" s="15"/>
      <c r="M727" s="15"/>
      <c r="N727" s="15"/>
      <c r="O727" s="15"/>
    </row>
    <row r="728" spans="1:15" s="133" customFormat="1" ht="11.25">
      <c r="A728" s="200"/>
      <c r="B728" s="201"/>
      <c r="C728" s="136"/>
      <c r="D728" s="136"/>
      <c r="E728" s="136"/>
      <c r="F728" s="202"/>
      <c r="G728" s="202"/>
      <c r="H728" s="202"/>
      <c r="I728" s="202"/>
      <c r="J728" s="203"/>
      <c r="K728" s="140"/>
      <c r="L728" s="15"/>
      <c r="M728" s="15"/>
      <c r="N728" s="15"/>
      <c r="O728" s="15"/>
    </row>
    <row r="729" spans="1:15" s="133" customFormat="1" ht="11.25">
      <c r="A729" s="200"/>
      <c r="B729" s="201"/>
      <c r="C729" s="136"/>
      <c r="D729" s="136"/>
      <c r="E729" s="136"/>
      <c r="F729" s="202"/>
      <c r="G729" s="202"/>
      <c r="H729" s="202"/>
      <c r="I729" s="202"/>
      <c r="J729" s="203"/>
      <c r="K729" s="140"/>
      <c r="L729" s="15"/>
      <c r="M729" s="15"/>
      <c r="N729" s="15"/>
      <c r="O729" s="15"/>
    </row>
    <row r="730" spans="1:15" s="133" customFormat="1" ht="11.25">
      <c r="A730" s="200"/>
      <c r="B730" s="201"/>
      <c r="C730" s="136"/>
      <c r="D730" s="136"/>
      <c r="E730" s="136"/>
      <c r="F730" s="202"/>
      <c r="G730" s="202"/>
      <c r="H730" s="202"/>
      <c r="I730" s="202"/>
      <c r="J730" s="203"/>
      <c r="K730" s="140"/>
      <c r="L730" s="15"/>
      <c r="M730" s="15"/>
      <c r="N730" s="15"/>
      <c r="O730" s="15"/>
    </row>
    <row r="731" spans="1:15" s="133" customFormat="1" ht="11.25">
      <c r="A731" s="200"/>
      <c r="B731" s="201"/>
      <c r="C731" s="136"/>
      <c r="D731" s="136"/>
      <c r="E731" s="136"/>
      <c r="F731" s="202"/>
      <c r="G731" s="202"/>
      <c r="H731" s="202"/>
      <c r="I731" s="202"/>
      <c r="J731" s="203"/>
      <c r="K731" s="140"/>
      <c r="L731" s="15"/>
      <c r="M731" s="15"/>
      <c r="N731" s="15"/>
      <c r="O731" s="15"/>
    </row>
    <row r="732" spans="1:15" s="133" customFormat="1" ht="11.25">
      <c r="A732" s="200"/>
      <c r="B732" s="201"/>
      <c r="C732" s="136"/>
      <c r="D732" s="136"/>
      <c r="E732" s="136"/>
      <c r="F732" s="202"/>
      <c r="G732" s="202"/>
      <c r="H732" s="202"/>
      <c r="I732" s="202"/>
      <c r="J732" s="203"/>
      <c r="K732" s="140"/>
      <c r="L732" s="15"/>
      <c r="M732" s="15"/>
      <c r="N732" s="15"/>
      <c r="O732" s="15"/>
    </row>
    <row r="733" spans="1:15" s="133" customFormat="1" ht="11.25">
      <c r="A733" s="200"/>
      <c r="B733" s="201"/>
      <c r="C733" s="136"/>
      <c r="D733" s="136"/>
      <c r="E733" s="136"/>
      <c r="F733" s="202"/>
      <c r="G733" s="202"/>
      <c r="H733" s="202"/>
      <c r="I733" s="202"/>
      <c r="J733" s="203"/>
      <c r="K733" s="140"/>
      <c r="L733" s="15"/>
      <c r="M733" s="15"/>
      <c r="N733" s="15"/>
      <c r="O733" s="15"/>
    </row>
    <row r="734" spans="1:15" s="133" customFormat="1" ht="11.25">
      <c r="A734" s="200"/>
      <c r="B734" s="201"/>
      <c r="C734" s="136"/>
      <c r="D734" s="136"/>
      <c r="E734" s="136"/>
      <c r="F734" s="202"/>
      <c r="G734" s="202"/>
      <c r="H734" s="202"/>
      <c r="I734" s="202"/>
      <c r="J734" s="203"/>
      <c r="K734" s="140"/>
      <c r="L734" s="15"/>
      <c r="M734" s="15"/>
      <c r="N734" s="15"/>
      <c r="O734" s="15"/>
    </row>
    <row r="735" spans="1:15" s="133" customFormat="1" ht="11.25">
      <c r="A735" s="200"/>
      <c r="B735" s="201"/>
      <c r="C735" s="136"/>
      <c r="D735" s="136"/>
      <c r="E735" s="136"/>
      <c r="F735" s="202"/>
      <c r="G735" s="202"/>
      <c r="H735" s="202"/>
      <c r="I735" s="202"/>
      <c r="J735" s="203"/>
      <c r="K735" s="140"/>
      <c r="L735" s="15"/>
      <c r="M735" s="15"/>
      <c r="N735" s="15"/>
      <c r="O735" s="15"/>
    </row>
    <row r="736" spans="1:15" s="133" customFormat="1" ht="11.25">
      <c r="A736" s="200"/>
      <c r="B736" s="201"/>
      <c r="C736" s="136"/>
      <c r="D736" s="136"/>
      <c r="E736" s="136"/>
      <c r="F736" s="202"/>
      <c r="G736" s="202"/>
      <c r="H736" s="202"/>
      <c r="I736" s="202"/>
      <c r="J736" s="203"/>
      <c r="K736" s="140"/>
      <c r="L736" s="15"/>
      <c r="M736" s="15"/>
      <c r="N736" s="15"/>
      <c r="O736" s="15"/>
    </row>
    <row r="737" spans="1:15" s="133" customFormat="1" ht="11.25">
      <c r="A737" s="200"/>
      <c r="B737" s="201"/>
      <c r="C737" s="136"/>
      <c r="D737" s="136"/>
      <c r="E737" s="136"/>
      <c r="F737" s="202"/>
      <c r="G737" s="202"/>
      <c r="H737" s="202"/>
      <c r="I737" s="202"/>
      <c r="J737" s="203"/>
      <c r="K737" s="140"/>
      <c r="L737" s="15"/>
      <c r="M737" s="15"/>
      <c r="N737" s="15"/>
      <c r="O737" s="15"/>
    </row>
    <row r="738" spans="1:15" s="133" customFormat="1" ht="11.25">
      <c r="A738" s="200"/>
      <c r="B738" s="201"/>
      <c r="C738" s="136"/>
      <c r="D738" s="136"/>
      <c r="E738" s="136"/>
      <c r="F738" s="202"/>
      <c r="G738" s="202"/>
      <c r="H738" s="202"/>
      <c r="I738" s="202"/>
      <c r="J738" s="203"/>
      <c r="K738" s="140"/>
      <c r="L738" s="15"/>
      <c r="M738" s="15"/>
      <c r="N738" s="15"/>
      <c r="O738" s="15"/>
    </row>
    <row r="739" spans="1:15" s="133" customFormat="1" ht="11.25">
      <c r="A739" s="200"/>
      <c r="B739" s="201"/>
      <c r="C739" s="136"/>
      <c r="D739" s="136"/>
      <c r="E739" s="136"/>
      <c r="F739" s="202"/>
      <c r="G739" s="202"/>
      <c r="H739" s="202"/>
      <c r="I739" s="202"/>
      <c r="J739" s="203"/>
      <c r="K739" s="140"/>
      <c r="L739" s="15"/>
      <c r="M739" s="15"/>
      <c r="N739" s="15"/>
      <c r="O739" s="15"/>
    </row>
    <row r="740" spans="1:15" s="133" customFormat="1" ht="11.25">
      <c r="A740" s="200"/>
      <c r="B740" s="201"/>
      <c r="C740" s="136"/>
      <c r="D740" s="136"/>
      <c r="E740" s="136"/>
      <c r="F740" s="202"/>
      <c r="G740" s="202"/>
      <c r="H740" s="202"/>
      <c r="I740" s="202"/>
      <c r="J740" s="203"/>
      <c r="K740" s="140"/>
      <c r="L740" s="15"/>
      <c r="M740" s="15"/>
      <c r="N740" s="15"/>
      <c r="O740" s="15"/>
    </row>
    <row r="741" spans="1:15" s="133" customFormat="1" ht="11.25">
      <c r="A741" s="200"/>
      <c r="B741" s="201"/>
      <c r="C741" s="136"/>
      <c r="D741" s="136"/>
      <c r="E741" s="136"/>
      <c r="F741" s="202"/>
      <c r="G741" s="202"/>
      <c r="H741" s="202"/>
      <c r="I741" s="202"/>
      <c r="J741" s="203"/>
      <c r="K741" s="140"/>
      <c r="L741" s="15"/>
      <c r="M741" s="15"/>
      <c r="N741" s="15"/>
      <c r="O741" s="15"/>
    </row>
    <row r="742" spans="1:15" s="133" customFormat="1" ht="11.25">
      <c r="A742" s="200"/>
      <c r="B742" s="201"/>
      <c r="C742" s="136"/>
      <c r="D742" s="136"/>
      <c r="E742" s="136"/>
      <c r="F742" s="202"/>
      <c r="G742" s="202"/>
      <c r="H742" s="202"/>
      <c r="I742" s="202"/>
      <c r="J742" s="203"/>
      <c r="K742" s="140"/>
      <c r="L742" s="15"/>
      <c r="M742" s="15"/>
      <c r="N742" s="15"/>
      <c r="O742" s="15"/>
    </row>
    <row r="743" spans="1:15" s="133" customFormat="1" ht="39.75" customHeight="1" thickBot="1">
      <c r="A743" s="154" t="s">
        <v>73</v>
      </c>
      <c r="B743" s="196"/>
      <c r="C743" s="197"/>
      <c r="D743" s="197"/>
      <c r="E743" s="197"/>
      <c r="F743" s="197"/>
      <c r="G743" s="197"/>
      <c r="H743" s="197"/>
      <c r="I743" s="197"/>
      <c r="J743" s="198"/>
      <c r="K743" s="140"/>
      <c r="L743" s="15"/>
      <c r="M743" s="15"/>
      <c r="N743" s="15"/>
      <c r="O743" s="15"/>
    </row>
    <row r="744" spans="1:15" s="133" customFormat="1" ht="11.25">
      <c r="A744" s="199"/>
      <c r="B744" s="199"/>
      <c r="C744" s="199"/>
      <c r="D744" s="199"/>
      <c r="E744" s="199"/>
      <c r="F744" s="199"/>
      <c r="G744" s="199"/>
      <c r="H744" s="199"/>
      <c r="I744" s="199"/>
      <c r="J744" s="199"/>
      <c r="K744" s="140"/>
      <c r="L744" s="15"/>
      <c r="M744" s="15"/>
      <c r="N744" s="15"/>
      <c r="O744" s="15"/>
    </row>
    <row r="745" spans="1:15" s="133" customFormat="1" ht="11.25">
      <c r="A745" s="130" t="s">
        <v>56</v>
      </c>
      <c r="B745" s="21" t="s">
        <v>57</v>
      </c>
      <c r="C745" s="211" t="s">
        <v>7</v>
      </c>
      <c r="D745" s="212"/>
      <c r="E745" s="212"/>
      <c r="F745" s="212"/>
      <c r="G745" s="212"/>
      <c r="H745" s="213"/>
      <c r="I745" s="21" t="s">
        <v>59</v>
      </c>
      <c r="J745" s="22" t="s">
        <v>58</v>
      </c>
      <c r="K745"/>
      <c r="L745"/>
      <c r="M745"/>
      <c r="N745"/>
      <c r="O745"/>
    </row>
    <row r="746" spans="1:15" s="133" customFormat="1" ht="11.25">
      <c r="A746" s="134"/>
      <c r="B746" s="135"/>
      <c r="C746" s="205"/>
      <c r="D746" s="206"/>
      <c r="E746" s="206"/>
      <c r="F746" s="206"/>
      <c r="G746" s="206"/>
      <c r="H746" s="206"/>
      <c r="I746" s="116">
        <f>(J746)-(SUM(D750:E779))</f>
        <v>0</v>
      </c>
      <c r="J746" s="117">
        <v>0</v>
      </c>
      <c r="K746"/>
      <c r="L746"/>
      <c r="M746"/>
      <c r="N746"/>
      <c r="O746"/>
    </row>
    <row r="747" spans="1:15" s="133" customFormat="1" ht="11.25">
      <c r="A747" s="130" t="s">
        <v>60</v>
      </c>
      <c r="B747" s="205"/>
      <c r="C747" s="206"/>
      <c r="D747" s="206"/>
      <c r="E747" s="206"/>
      <c r="F747" s="206"/>
      <c r="G747" s="206"/>
      <c r="H747" s="206"/>
      <c r="I747" s="21" t="s">
        <v>72</v>
      </c>
      <c r="J747" s="22" t="s">
        <v>71</v>
      </c>
      <c r="K747"/>
      <c r="L747"/>
      <c r="M747"/>
      <c r="N747"/>
      <c r="O747"/>
    </row>
    <row r="748" spans="1:15" s="133" customFormat="1" ht="11.25">
      <c r="A748" s="130" t="s">
        <v>69</v>
      </c>
      <c r="B748" s="206"/>
      <c r="C748" s="206"/>
      <c r="D748" s="206"/>
      <c r="E748" s="206"/>
      <c r="F748" s="206"/>
      <c r="G748" s="206"/>
      <c r="H748" s="206"/>
      <c r="I748" s="137"/>
      <c r="J748" s="138"/>
      <c r="K748"/>
      <c r="L748"/>
      <c r="M748"/>
      <c r="N748"/>
      <c r="O748"/>
    </row>
    <row r="749" spans="1:15" s="139" customFormat="1" ht="21.75" customHeight="1">
      <c r="A749" s="207" t="s">
        <v>92</v>
      </c>
      <c r="B749" s="208"/>
      <c r="C749" s="186" t="s">
        <v>70</v>
      </c>
      <c r="D749" s="192" t="s">
        <v>68</v>
      </c>
      <c r="E749" s="186" t="s">
        <v>88</v>
      </c>
      <c r="F749" s="209" t="s">
        <v>75</v>
      </c>
      <c r="G749" s="209"/>
      <c r="H749" s="209"/>
      <c r="I749" s="209"/>
      <c r="J749" s="210"/>
      <c r="K749"/>
      <c r="L749"/>
      <c r="M749"/>
      <c r="N749"/>
      <c r="O749"/>
    </row>
    <row r="750" spans="1:15" s="133" customFormat="1" ht="11.25">
      <c r="A750" s="200"/>
      <c r="B750" s="201"/>
      <c r="C750" s="136"/>
      <c r="D750" s="136"/>
      <c r="E750" s="136"/>
      <c r="F750" s="204"/>
      <c r="G750" s="202"/>
      <c r="H750" s="202"/>
      <c r="I750" s="202"/>
      <c r="J750" s="203"/>
      <c r="K750" s="140"/>
      <c r="L750" s="15"/>
      <c r="M750" s="15"/>
      <c r="N750" s="15"/>
      <c r="O750" s="15"/>
    </row>
    <row r="751" spans="1:15" s="133" customFormat="1" ht="11.25">
      <c r="A751" s="200"/>
      <c r="B751" s="201"/>
      <c r="C751" s="136"/>
      <c r="D751" s="136"/>
      <c r="E751" s="136"/>
      <c r="F751" s="202"/>
      <c r="G751" s="202"/>
      <c r="H751" s="202"/>
      <c r="I751" s="202"/>
      <c r="J751" s="203"/>
      <c r="K751" s="140"/>
      <c r="L751" s="15"/>
      <c r="M751" s="15"/>
      <c r="N751" s="15"/>
      <c r="O751" s="15"/>
    </row>
    <row r="752" spans="1:15" s="133" customFormat="1" ht="11.25">
      <c r="A752" s="200"/>
      <c r="B752" s="201"/>
      <c r="C752" s="136"/>
      <c r="D752" s="136"/>
      <c r="E752" s="136"/>
      <c r="F752" s="202"/>
      <c r="G752" s="202"/>
      <c r="H752" s="202"/>
      <c r="I752" s="202"/>
      <c r="J752" s="203"/>
      <c r="K752" s="140"/>
      <c r="L752" s="15"/>
      <c r="M752" s="15"/>
      <c r="N752" s="15"/>
      <c r="O752" s="15"/>
    </row>
    <row r="753" spans="1:15" s="133" customFormat="1" ht="11.25">
      <c r="A753" s="200"/>
      <c r="B753" s="201"/>
      <c r="C753" s="136"/>
      <c r="D753" s="136"/>
      <c r="E753" s="136"/>
      <c r="F753" s="202"/>
      <c r="G753" s="202"/>
      <c r="H753" s="202"/>
      <c r="I753" s="202"/>
      <c r="J753" s="203"/>
      <c r="K753" s="140"/>
      <c r="L753" s="15"/>
      <c r="M753" s="15"/>
      <c r="N753" s="15"/>
      <c r="O753" s="15"/>
    </row>
    <row r="754" spans="1:15" s="133" customFormat="1" ht="11.25">
      <c r="A754" s="200"/>
      <c r="B754" s="201"/>
      <c r="C754" s="136"/>
      <c r="D754" s="136"/>
      <c r="E754" s="136"/>
      <c r="F754" s="202"/>
      <c r="G754" s="202"/>
      <c r="H754" s="202"/>
      <c r="I754" s="202"/>
      <c r="J754" s="203"/>
      <c r="K754" s="140"/>
      <c r="L754" s="15"/>
      <c r="M754" s="15"/>
      <c r="N754" s="15"/>
      <c r="O754" s="15"/>
    </row>
    <row r="755" spans="1:15" s="133" customFormat="1" ht="11.25">
      <c r="A755" s="200"/>
      <c r="B755" s="201"/>
      <c r="C755" s="136"/>
      <c r="D755" s="136"/>
      <c r="E755" s="136"/>
      <c r="F755" s="202"/>
      <c r="G755" s="202"/>
      <c r="H755" s="202"/>
      <c r="I755" s="202"/>
      <c r="J755" s="203"/>
      <c r="K755" s="140"/>
      <c r="L755" s="15"/>
      <c r="M755" s="15"/>
      <c r="N755" s="15"/>
      <c r="O755" s="15"/>
    </row>
    <row r="756" spans="1:15" s="133" customFormat="1" ht="11.25">
      <c r="A756" s="200"/>
      <c r="B756" s="201"/>
      <c r="C756" s="136"/>
      <c r="D756" s="136"/>
      <c r="E756" s="136"/>
      <c r="F756" s="202"/>
      <c r="G756" s="202"/>
      <c r="H756" s="202"/>
      <c r="I756" s="202"/>
      <c r="J756" s="203"/>
      <c r="K756" s="140"/>
      <c r="L756" s="15"/>
      <c r="M756" s="15"/>
      <c r="N756" s="15"/>
      <c r="O756" s="15"/>
    </row>
    <row r="757" spans="1:15" s="133" customFormat="1" ht="11.25">
      <c r="A757" s="200"/>
      <c r="B757" s="201"/>
      <c r="C757" s="136"/>
      <c r="D757" s="136"/>
      <c r="E757" s="136"/>
      <c r="F757" s="202"/>
      <c r="G757" s="202"/>
      <c r="H757" s="202"/>
      <c r="I757" s="202"/>
      <c r="J757" s="203"/>
      <c r="K757" s="140"/>
      <c r="L757" s="15"/>
      <c r="M757" s="15"/>
      <c r="N757" s="15"/>
      <c r="O757" s="15"/>
    </row>
    <row r="758" spans="1:15" s="133" customFormat="1" ht="11.25">
      <c r="A758" s="200"/>
      <c r="B758" s="201"/>
      <c r="C758" s="136"/>
      <c r="D758" s="136"/>
      <c r="E758" s="136"/>
      <c r="F758" s="202"/>
      <c r="G758" s="202"/>
      <c r="H758" s="202"/>
      <c r="I758" s="202"/>
      <c r="J758" s="203"/>
      <c r="K758" s="140"/>
      <c r="L758" s="15"/>
      <c r="M758" s="15"/>
      <c r="N758" s="15"/>
      <c r="O758" s="15"/>
    </row>
    <row r="759" spans="1:15" s="133" customFormat="1" ht="11.25">
      <c r="A759" s="200"/>
      <c r="B759" s="201"/>
      <c r="C759" s="136"/>
      <c r="D759" s="136"/>
      <c r="E759" s="136"/>
      <c r="F759" s="202"/>
      <c r="G759" s="202"/>
      <c r="H759" s="202"/>
      <c r="I759" s="202"/>
      <c r="J759" s="203"/>
      <c r="K759" s="140"/>
      <c r="L759" s="15"/>
      <c r="M759" s="15"/>
      <c r="N759" s="15"/>
      <c r="O759" s="15"/>
    </row>
    <row r="760" spans="1:15" s="133" customFormat="1" ht="11.25">
      <c r="A760" s="200"/>
      <c r="B760" s="201"/>
      <c r="C760" s="136"/>
      <c r="D760" s="136"/>
      <c r="E760" s="136"/>
      <c r="F760" s="202"/>
      <c r="G760" s="202"/>
      <c r="H760" s="202"/>
      <c r="I760" s="202"/>
      <c r="J760" s="203"/>
      <c r="K760" s="140"/>
      <c r="L760" s="15"/>
      <c r="M760" s="15"/>
      <c r="N760" s="15"/>
      <c r="O760" s="15"/>
    </row>
    <row r="761" spans="1:15" s="133" customFormat="1" ht="11.25">
      <c r="A761" s="200"/>
      <c r="B761" s="201"/>
      <c r="C761" s="136"/>
      <c r="D761" s="136"/>
      <c r="E761" s="136"/>
      <c r="F761" s="202"/>
      <c r="G761" s="202"/>
      <c r="H761" s="202"/>
      <c r="I761" s="202"/>
      <c r="J761" s="203"/>
      <c r="K761" s="140"/>
      <c r="L761" s="15"/>
      <c r="M761" s="15"/>
      <c r="N761" s="15"/>
      <c r="O761" s="15"/>
    </row>
    <row r="762" spans="1:15" s="133" customFormat="1" ht="11.25">
      <c r="A762" s="200"/>
      <c r="B762" s="201"/>
      <c r="C762" s="136"/>
      <c r="D762" s="136"/>
      <c r="E762" s="136"/>
      <c r="F762" s="202"/>
      <c r="G762" s="202"/>
      <c r="H762" s="202"/>
      <c r="I762" s="202"/>
      <c r="J762" s="203"/>
      <c r="K762" s="140"/>
      <c r="L762" s="15"/>
      <c r="M762" s="15"/>
      <c r="N762" s="15"/>
      <c r="O762" s="15"/>
    </row>
    <row r="763" spans="1:15" s="133" customFormat="1" ht="11.25">
      <c r="A763" s="200"/>
      <c r="B763" s="201"/>
      <c r="C763" s="136"/>
      <c r="D763" s="136"/>
      <c r="E763" s="136"/>
      <c r="F763" s="202"/>
      <c r="G763" s="202"/>
      <c r="H763" s="202"/>
      <c r="I763" s="202"/>
      <c r="J763" s="203"/>
      <c r="K763" s="140"/>
      <c r="L763" s="15"/>
      <c r="M763" s="15"/>
      <c r="N763" s="15"/>
      <c r="O763" s="15"/>
    </row>
    <row r="764" spans="1:15" s="133" customFormat="1" ht="11.25">
      <c r="A764" s="200"/>
      <c r="B764" s="201"/>
      <c r="C764" s="136"/>
      <c r="D764" s="136"/>
      <c r="E764" s="136"/>
      <c r="F764" s="202"/>
      <c r="G764" s="202"/>
      <c r="H764" s="202"/>
      <c r="I764" s="202"/>
      <c r="J764" s="203"/>
      <c r="K764" s="140"/>
      <c r="L764" s="15"/>
      <c r="M764" s="15"/>
      <c r="N764" s="15"/>
      <c r="O764" s="15"/>
    </row>
    <row r="765" spans="1:15" s="133" customFormat="1" ht="11.25">
      <c r="A765" s="200"/>
      <c r="B765" s="201"/>
      <c r="C765" s="136"/>
      <c r="D765" s="136"/>
      <c r="E765" s="136"/>
      <c r="F765" s="202"/>
      <c r="G765" s="202"/>
      <c r="H765" s="202"/>
      <c r="I765" s="202"/>
      <c r="J765" s="203"/>
      <c r="K765" s="140"/>
      <c r="L765" s="15"/>
      <c r="M765" s="15"/>
      <c r="N765" s="15"/>
      <c r="O765" s="15"/>
    </row>
    <row r="766" spans="1:15" s="133" customFormat="1" ht="11.25">
      <c r="A766" s="200"/>
      <c r="B766" s="201"/>
      <c r="C766" s="136"/>
      <c r="D766" s="136"/>
      <c r="E766" s="136"/>
      <c r="F766" s="202"/>
      <c r="G766" s="202"/>
      <c r="H766" s="202"/>
      <c r="I766" s="202"/>
      <c r="J766" s="203"/>
      <c r="K766" s="140"/>
      <c r="L766" s="15"/>
      <c r="M766" s="15"/>
      <c r="N766" s="15"/>
      <c r="O766" s="15"/>
    </row>
    <row r="767" spans="1:15" s="133" customFormat="1" ht="11.25">
      <c r="A767" s="200"/>
      <c r="B767" s="201"/>
      <c r="C767" s="136"/>
      <c r="D767" s="136"/>
      <c r="E767" s="136"/>
      <c r="F767" s="202"/>
      <c r="G767" s="202"/>
      <c r="H767" s="202"/>
      <c r="I767" s="202"/>
      <c r="J767" s="203"/>
      <c r="K767" s="140"/>
      <c r="L767" s="15"/>
      <c r="M767" s="15"/>
      <c r="N767" s="15"/>
      <c r="O767" s="15"/>
    </row>
    <row r="768" spans="1:15" s="133" customFormat="1" ht="11.25">
      <c r="A768" s="200"/>
      <c r="B768" s="201"/>
      <c r="C768" s="136"/>
      <c r="D768" s="136"/>
      <c r="E768" s="136"/>
      <c r="F768" s="202"/>
      <c r="G768" s="202"/>
      <c r="H768" s="202"/>
      <c r="I768" s="202"/>
      <c r="J768" s="203"/>
      <c r="K768" s="140"/>
      <c r="L768" s="15"/>
      <c r="M768" s="15"/>
      <c r="N768" s="15"/>
      <c r="O768" s="15"/>
    </row>
    <row r="769" spans="1:15" s="133" customFormat="1" ht="11.25">
      <c r="A769" s="200"/>
      <c r="B769" s="201"/>
      <c r="C769" s="136"/>
      <c r="D769" s="136"/>
      <c r="E769" s="136"/>
      <c r="F769" s="202"/>
      <c r="G769" s="202"/>
      <c r="H769" s="202"/>
      <c r="I769" s="202"/>
      <c r="J769" s="203"/>
      <c r="K769" s="140"/>
      <c r="L769" s="15"/>
      <c r="M769" s="15"/>
      <c r="N769" s="15"/>
      <c r="O769" s="15"/>
    </row>
    <row r="770" spans="1:15" s="133" customFormat="1" ht="11.25">
      <c r="A770" s="200"/>
      <c r="B770" s="201"/>
      <c r="C770" s="136"/>
      <c r="D770" s="136"/>
      <c r="E770" s="136"/>
      <c r="F770" s="202"/>
      <c r="G770" s="202"/>
      <c r="H770" s="202"/>
      <c r="I770" s="202"/>
      <c r="J770" s="203"/>
      <c r="K770" s="140"/>
      <c r="L770" s="15"/>
      <c r="M770" s="15"/>
      <c r="N770" s="15"/>
      <c r="O770" s="15"/>
    </row>
    <row r="771" spans="1:15" s="133" customFormat="1" ht="11.25">
      <c r="A771" s="200"/>
      <c r="B771" s="201"/>
      <c r="C771" s="136"/>
      <c r="D771" s="136"/>
      <c r="E771" s="136"/>
      <c r="F771" s="202"/>
      <c r="G771" s="202"/>
      <c r="H771" s="202"/>
      <c r="I771" s="202"/>
      <c r="J771" s="203"/>
      <c r="K771" s="140"/>
      <c r="L771" s="15"/>
      <c r="M771" s="15"/>
      <c r="N771" s="15"/>
      <c r="O771" s="15"/>
    </row>
    <row r="772" spans="1:15" s="133" customFormat="1" ht="11.25">
      <c r="A772" s="200"/>
      <c r="B772" s="201"/>
      <c r="C772" s="136"/>
      <c r="D772" s="136"/>
      <c r="E772" s="136"/>
      <c r="F772" s="202"/>
      <c r="G772" s="202"/>
      <c r="H772" s="202"/>
      <c r="I772" s="202"/>
      <c r="J772" s="203"/>
      <c r="K772" s="140"/>
      <c r="L772" s="15"/>
      <c r="M772" s="15"/>
      <c r="N772" s="15"/>
      <c r="O772" s="15"/>
    </row>
    <row r="773" spans="1:15" s="133" customFormat="1" ht="11.25">
      <c r="A773" s="200"/>
      <c r="B773" s="201"/>
      <c r="C773" s="136"/>
      <c r="D773" s="136"/>
      <c r="E773" s="136"/>
      <c r="F773" s="202"/>
      <c r="G773" s="202"/>
      <c r="H773" s="202"/>
      <c r="I773" s="202"/>
      <c r="J773" s="203"/>
      <c r="K773" s="140"/>
      <c r="L773" s="15"/>
      <c r="M773" s="15"/>
      <c r="N773" s="15"/>
      <c r="O773" s="15"/>
    </row>
    <row r="774" spans="1:15" s="133" customFormat="1" ht="11.25">
      <c r="A774" s="200"/>
      <c r="B774" s="201"/>
      <c r="C774" s="136"/>
      <c r="D774" s="136"/>
      <c r="E774" s="136"/>
      <c r="F774" s="202"/>
      <c r="G774" s="202"/>
      <c r="H774" s="202"/>
      <c r="I774" s="202"/>
      <c r="J774" s="203"/>
      <c r="K774" s="140"/>
      <c r="L774" s="15"/>
      <c r="M774" s="15"/>
      <c r="N774" s="15"/>
      <c r="O774" s="15"/>
    </row>
    <row r="775" spans="1:15" s="133" customFormat="1" ht="11.25">
      <c r="A775" s="200"/>
      <c r="B775" s="201"/>
      <c r="C775" s="136"/>
      <c r="D775" s="136"/>
      <c r="E775" s="136"/>
      <c r="F775" s="202"/>
      <c r="G775" s="202"/>
      <c r="H775" s="202"/>
      <c r="I775" s="202"/>
      <c r="J775" s="203"/>
      <c r="K775" s="140"/>
      <c r="L775" s="15"/>
      <c r="M775" s="15"/>
      <c r="N775" s="15"/>
      <c r="O775" s="15"/>
    </row>
    <row r="776" spans="1:15" s="133" customFormat="1" ht="11.25">
      <c r="A776" s="200"/>
      <c r="B776" s="201"/>
      <c r="C776" s="136"/>
      <c r="D776" s="136"/>
      <c r="E776" s="136"/>
      <c r="F776" s="202"/>
      <c r="G776" s="202"/>
      <c r="H776" s="202"/>
      <c r="I776" s="202"/>
      <c r="J776" s="203"/>
      <c r="K776" s="140"/>
      <c r="L776" s="15"/>
      <c r="M776" s="15"/>
      <c r="N776" s="15"/>
      <c r="O776" s="15"/>
    </row>
    <row r="777" spans="1:15" s="133" customFormat="1" ht="11.25">
      <c r="A777" s="200"/>
      <c r="B777" s="201"/>
      <c r="C777" s="136"/>
      <c r="D777" s="136"/>
      <c r="E777" s="136"/>
      <c r="F777" s="202"/>
      <c r="G777" s="202"/>
      <c r="H777" s="202"/>
      <c r="I777" s="202"/>
      <c r="J777" s="203"/>
      <c r="K777" s="140"/>
      <c r="L777" s="15"/>
      <c r="M777" s="15"/>
      <c r="N777" s="15"/>
      <c r="O777" s="15"/>
    </row>
    <row r="778" spans="1:15" s="133" customFormat="1" ht="11.25">
      <c r="A778" s="200"/>
      <c r="B778" s="201"/>
      <c r="C778" s="136"/>
      <c r="D778" s="136"/>
      <c r="E778" s="136"/>
      <c r="F778" s="202"/>
      <c r="G778" s="202"/>
      <c r="H778" s="202"/>
      <c r="I778" s="202"/>
      <c r="J778" s="203"/>
      <c r="K778" s="140"/>
      <c r="L778" s="15"/>
      <c r="M778" s="15"/>
      <c r="N778" s="15"/>
      <c r="O778" s="15"/>
    </row>
    <row r="779" spans="1:15" s="133" customFormat="1" ht="11.25">
      <c r="A779" s="200"/>
      <c r="B779" s="201"/>
      <c r="C779" s="136"/>
      <c r="D779" s="136"/>
      <c r="E779" s="136"/>
      <c r="F779" s="202"/>
      <c r="G779" s="202"/>
      <c r="H779" s="202"/>
      <c r="I779" s="202"/>
      <c r="J779" s="203"/>
      <c r="K779" s="140"/>
      <c r="L779" s="15"/>
      <c r="M779" s="15"/>
      <c r="N779" s="15"/>
      <c r="O779" s="15"/>
    </row>
    <row r="780" spans="1:15" s="133" customFormat="1" ht="39.75" customHeight="1" thickBot="1">
      <c r="A780" s="154" t="s">
        <v>73</v>
      </c>
      <c r="B780" s="196"/>
      <c r="C780" s="197"/>
      <c r="D780" s="197"/>
      <c r="E780" s="197"/>
      <c r="F780" s="197"/>
      <c r="G780" s="197"/>
      <c r="H780" s="197"/>
      <c r="I780" s="197"/>
      <c r="J780" s="198"/>
      <c r="K780" s="140"/>
      <c r="L780" s="15"/>
      <c r="M780" s="15"/>
      <c r="N780" s="15"/>
      <c r="O780" s="15"/>
    </row>
    <row r="781" spans="1:15" s="133" customFormat="1" ht="11.25">
      <c r="A781" s="199"/>
      <c r="B781" s="199"/>
      <c r="C781" s="199"/>
      <c r="D781" s="199"/>
      <c r="E781" s="199"/>
      <c r="F781" s="199"/>
      <c r="G781" s="199"/>
      <c r="H781" s="199"/>
      <c r="I781" s="199"/>
      <c r="J781" s="199"/>
      <c r="K781" s="140"/>
      <c r="L781" s="15"/>
      <c r="M781" s="15"/>
      <c r="N781" s="15"/>
      <c r="O781" s="15"/>
    </row>
    <row r="782" spans="1:15" s="133" customFormat="1" ht="11.25">
      <c r="A782" s="130" t="s">
        <v>56</v>
      </c>
      <c r="B782" s="21" t="s">
        <v>57</v>
      </c>
      <c r="C782" s="211" t="s">
        <v>7</v>
      </c>
      <c r="D782" s="212"/>
      <c r="E782" s="212"/>
      <c r="F782" s="212"/>
      <c r="G782" s="212"/>
      <c r="H782" s="213"/>
      <c r="I782" s="21" t="s">
        <v>59</v>
      </c>
      <c r="J782" s="22" t="s">
        <v>58</v>
      </c>
      <c r="K782"/>
      <c r="L782"/>
      <c r="M782"/>
      <c r="N782"/>
      <c r="O782"/>
    </row>
    <row r="783" spans="1:15" s="133" customFormat="1" ht="11.25">
      <c r="A783" s="134"/>
      <c r="B783" s="135"/>
      <c r="C783" s="205"/>
      <c r="D783" s="206"/>
      <c r="E783" s="206"/>
      <c r="F783" s="206"/>
      <c r="G783" s="206"/>
      <c r="H783" s="206"/>
      <c r="I783" s="116">
        <f>(J783)-(SUM(D787:E816))</f>
        <v>0</v>
      </c>
      <c r="J783" s="117">
        <v>0</v>
      </c>
      <c r="K783"/>
      <c r="L783"/>
      <c r="M783"/>
      <c r="N783"/>
      <c r="O783"/>
    </row>
    <row r="784" spans="1:15" s="133" customFormat="1" ht="11.25">
      <c r="A784" s="130" t="s">
        <v>60</v>
      </c>
      <c r="B784" s="205"/>
      <c r="C784" s="206"/>
      <c r="D784" s="206"/>
      <c r="E784" s="206"/>
      <c r="F784" s="206"/>
      <c r="G784" s="206"/>
      <c r="H784" s="206"/>
      <c r="I784" s="21" t="s">
        <v>72</v>
      </c>
      <c r="J784" s="22" t="s">
        <v>71</v>
      </c>
      <c r="K784"/>
      <c r="L784"/>
      <c r="M784"/>
      <c r="N784"/>
      <c r="O784"/>
    </row>
    <row r="785" spans="1:15" s="133" customFormat="1" ht="11.25">
      <c r="A785" s="130" t="s">
        <v>69</v>
      </c>
      <c r="B785" s="206"/>
      <c r="C785" s="206"/>
      <c r="D785" s="206"/>
      <c r="E785" s="206"/>
      <c r="F785" s="206"/>
      <c r="G785" s="206"/>
      <c r="H785" s="206"/>
      <c r="I785" s="137"/>
      <c r="J785" s="138"/>
      <c r="K785"/>
      <c r="L785"/>
      <c r="M785"/>
      <c r="N785"/>
      <c r="O785"/>
    </row>
    <row r="786" spans="1:15" s="139" customFormat="1" ht="21.75" customHeight="1">
      <c r="A786" s="207" t="s">
        <v>92</v>
      </c>
      <c r="B786" s="208"/>
      <c r="C786" s="186" t="s">
        <v>70</v>
      </c>
      <c r="D786" s="192" t="s">
        <v>68</v>
      </c>
      <c r="E786" s="186" t="s">
        <v>88</v>
      </c>
      <c r="F786" s="209" t="s">
        <v>75</v>
      </c>
      <c r="G786" s="209"/>
      <c r="H786" s="209"/>
      <c r="I786" s="209"/>
      <c r="J786" s="210"/>
      <c r="K786"/>
      <c r="L786"/>
      <c r="M786"/>
      <c r="N786"/>
      <c r="O786"/>
    </row>
    <row r="787" spans="1:15" s="133" customFormat="1" ht="11.25">
      <c r="A787" s="200"/>
      <c r="B787" s="201"/>
      <c r="C787" s="136"/>
      <c r="D787" s="136"/>
      <c r="E787" s="136"/>
      <c r="F787" s="204"/>
      <c r="G787" s="202"/>
      <c r="H787" s="202"/>
      <c r="I787" s="202"/>
      <c r="J787" s="203"/>
      <c r="K787" s="140"/>
      <c r="L787" s="15"/>
      <c r="M787" s="15"/>
      <c r="N787" s="15"/>
      <c r="O787" s="15"/>
    </row>
    <row r="788" spans="1:15" s="133" customFormat="1" ht="11.25">
      <c r="A788" s="200"/>
      <c r="B788" s="201"/>
      <c r="C788" s="136"/>
      <c r="D788" s="136"/>
      <c r="E788" s="136"/>
      <c r="F788" s="202"/>
      <c r="G788" s="202"/>
      <c r="H788" s="202"/>
      <c r="I788" s="202"/>
      <c r="J788" s="203"/>
      <c r="K788" s="140"/>
      <c r="L788" s="15"/>
      <c r="M788" s="15"/>
      <c r="N788" s="15"/>
      <c r="O788" s="15"/>
    </row>
    <row r="789" spans="1:15" s="133" customFormat="1" ht="11.25">
      <c r="A789" s="200"/>
      <c r="B789" s="201"/>
      <c r="C789" s="136"/>
      <c r="D789" s="136"/>
      <c r="E789" s="136"/>
      <c r="F789" s="202"/>
      <c r="G789" s="202"/>
      <c r="H789" s="202"/>
      <c r="I789" s="202"/>
      <c r="J789" s="203"/>
      <c r="K789" s="140"/>
      <c r="L789" s="15"/>
      <c r="M789" s="15"/>
      <c r="N789" s="15"/>
      <c r="O789" s="15"/>
    </row>
    <row r="790" spans="1:15" s="133" customFormat="1" ht="11.25">
      <c r="A790" s="200"/>
      <c r="B790" s="201"/>
      <c r="C790" s="136"/>
      <c r="D790" s="136"/>
      <c r="E790" s="136"/>
      <c r="F790" s="202"/>
      <c r="G790" s="202"/>
      <c r="H790" s="202"/>
      <c r="I790" s="202"/>
      <c r="J790" s="203"/>
      <c r="K790" s="140"/>
      <c r="L790" s="15"/>
      <c r="M790" s="15"/>
      <c r="N790" s="15"/>
      <c r="O790" s="15"/>
    </row>
    <row r="791" spans="1:15" s="133" customFormat="1" ht="11.25">
      <c r="A791" s="200"/>
      <c r="B791" s="201"/>
      <c r="C791" s="136"/>
      <c r="D791" s="136"/>
      <c r="E791" s="136"/>
      <c r="F791" s="202"/>
      <c r="G791" s="202"/>
      <c r="H791" s="202"/>
      <c r="I791" s="202"/>
      <c r="J791" s="203"/>
      <c r="K791" s="140"/>
      <c r="L791" s="15"/>
      <c r="M791" s="15"/>
      <c r="N791" s="15"/>
      <c r="O791" s="15"/>
    </row>
    <row r="792" spans="1:15" s="133" customFormat="1" ht="11.25">
      <c r="A792" s="200"/>
      <c r="B792" s="201"/>
      <c r="C792" s="136"/>
      <c r="D792" s="136"/>
      <c r="E792" s="136"/>
      <c r="F792" s="202"/>
      <c r="G792" s="202"/>
      <c r="H792" s="202"/>
      <c r="I792" s="202"/>
      <c r="J792" s="203"/>
      <c r="K792" s="140"/>
      <c r="L792" s="15"/>
      <c r="M792" s="15"/>
      <c r="N792" s="15"/>
      <c r="O792" s="15"/>
    </row>
    <row r="793" spans="1:15" s="133" customFormat="1" ht="9.75">
      <c r="A793" s="200"/>
      <c r="B793" s="201"/>
      <c r="C793" s="136"/>
      <c r="D793" s="136"/>
      <c r="E793" s="136"/>
      <c r="F793" s="202"/>
      <c r="G793" s="202"/>
      <c r="H793" s="202"/>
      <c r="I793" s="202"/>
      <c r="J793" s="203"/>
      <c r="K793" s="140"/>
      <c r="L793" s="15"/>
      <c r="M793" s="15"/>
      <c r="N793" s="15"/>
      <c r="O793" s="15"/>
    </row>
    <row r="794" spans="1:15" s="133" customFormat="1" ht="9.75">
      <c r="A794" s="200"/>
      <c r="B794" s="201"/>
      <c r="C794" s="136"/>
      <c r="D794" s="136"/>
      <c r="E794" s="136"/>
      <c r="F794" s="202"/>
      <c r="G794" s="202"/>
      <c r="H794" s="202"/>
      <c r="I794" s="202"/>
      <c r="J794" s="203"/>
      <c r="K794" s="140"/>
      <c r="L794" s="15"/>
      <c r="M794" s="15"/>
      <c r="N794" s="15"/>
      <c r="O794" s="15"/>
    </row>
    <row r="795" spans="1:15" s="133" customFormat="1" ht="9.75">
      <c r="A795" s="200"/>
      <c r="B795" s="201"/>
      <c r="C795" s="136"/>
      <c r="D795" s="136"/>
      <c r="E795" s="136"/>
      <c r="F795" s="202"/>
      <c r="G795" s="202"/>
      <c r="H795" s="202"/>
      <c r="I795" s="202"/>
      <c r="J795" s="203"/>
      <c r="K795" s="140"/>
      <c r="L795" s="15"/>
      <c r="M795" s="15"/>
      <c r="N795" s="15"/>
      <c r="O795" s="15"/>
    </row>
    <row r="796" spans="1:15" s="133" customFormat="1" ht="9.75">
      <c r="A796" s="200"/>
      <c r="B796" s="201"/>
      <c r="C796" s="136"/>
      <c r="D796" s="136"/>
      <c r="E796" s="136"/>
      <c r="F796" s="202"/>
      <c r="G796" s="202"/>
      <c r="H796" s="202"/>
      <c r="I796" s="202"/>
      <c r="J796" s="203"/>
      <c r="K796" s="140"/>
      <c r="L796" s="15"/>
      <c r="M796" s="15"/>
      <c r="N796" s="15"/>
      <c r="O796" s="15"/>
    </row>
    <row r="797" spans="1:15" s="133" customFormat="1" ht="9.75">
      <c r="A797" s="200"/>
      <c r="B797" s="201"/>
      <c r="C797" s="136"/>
      <c r="D797" s="136"/>
      <c r="E797" s="136"/>
      <c r="F797" s="202"/>
      <c r="G797" s="202"/>
      <c r="H797" s="202"/>
      <c r="I797" s="202"/>
      <c r="J797" s="203"/>
      <c r="K797" s="140"/>
      <c r="L797" s="15"/>
      <c r="M797" s="15"/>
      <c r="N797" s="15"/>
      <c r="O797" s="15"/>
    </row>
    <row r="798" spans="1:15" s="133" customFormat="1" ht="9.75">
      <c r="A798" s="200"/>
      <c r="B798" s="201"/>
      <c r="C798" s="136"/>
      <c r="D798" s="136"/>
      <c r="E798" s="136"/>
      <c r="F798" s="202"/>
      <c r="G798" s="202"/>
      <c r="H798" s="202"/>
      <c r="I798" s="202"/>
      <c r="J798" s="203"/>
      <c r="K798" s="140"/>
      <c r="L798" s="15"/>
      <c r="M798" s="15"/>
      <c r="N798" s="15"/>
      <c r="O798" s="15"/>
    </row>
    <row r="799" spans="1:15" s="133" customFormat="1" ht="9.75">
      <c r="A799" s="200"/>
      <c r="B799" s="201"/>
      <c r="C799" s="136"/>
      <c r="D799" s="136"/>
      <c r="E799" s="136"/>
      <c r="F799" s="202"/>
      <c r="G799" s="202"/>
      <c r="H799" s="202"/>
      <c r="I799" s="202"/>
      <c r="J799" s="203"/>
      <c r="K799" s="140"/>
      <c r="L799" s="15"/>
      <c r="M799" s="15"/>
      <c r="N799" s="15"/>
      <c r="O799" s="15"/>
    </row>
    <row r="800" spans="1:15" s="133" customFormat="1" ht="9.75">
      <c r="A800" s="200"/>
      <c r="B800" s="201"/>
      <c r="C800" s="136"/>
      <c r="D800" s="136"/>
      <c r="E800" s="136"/>
      <c r="F800" s="202"/>
      <c r="G800" s="202"/>
      <c r="H800" s="202"/>
      <c r="I800" s="202"/>
      <c r="J800" s="203"/>
      <c r="K800" s="140"/>
      <c r="L800" s="15"/>
      <c r="M800" s="15"/>
      <c r="N800" s="15"/>
      <c r="O800" s="15"/>
    </row>
    <row r="801" spans="1:15" s="133" customFormat="1" ht="9.75">
      <c r="A801" s="200"/>
      <c r="B801" s="201"/>
      <c r="C801" s="136"/>
      <c r="D801" s="136"/>
      <c r="E801" s="136"/>
      <c r="F801" s="202"/>
      <c r="G801" s="202"/>
      <c r="H801" s="202"/>
      <c r="I801" s="202"/>
      <c r="J801" s="203"/>
      <c r="K801" s="140"/>
      <c r="L801" s="15"/>
      <c r="M801" s="15"/>
      <c r="N801" s="15"/>
      <c r="O801" s="15"/>
    </row>
    <row r="802" spans="1:15" s="133" customFormat="1" ht="9.75">
      <c r="A802" s="200"/>
      <c r="B802" s="201"/>
      <c r="C802" s="136"/>
      <c r="D802" s="136"/>
      <c r="E802" s="136"/>
      <c r="F802" s="202"/>
      <c r="G802" s="202"/>
      <c r="H802" s="202"/>
      <c r="I802" s="202"/>
      <c r="J802" s="203"/>
      <c r="K802" s="140"/>
      <c r="L802" s="15"/>
      <c r="M802" s="15"/>
      <c r="N802" s="15"/>
      <c r="O802" s="15"/>
    </row>
    <row r="803" spans="1:15" s="133" customFormat="1" ht="9.75">
      <c r="A803" s="200"/>
      <c r="B803" s="201"/>
      <c r="C803" s="136"/>
      <c r="D803" s="136"/>
      <c r="E803" s="136"/>
      <c r="F803" s="202"/>
      <c r="G803" s="202"/>
      <c r="H803" s="202"/>
      <c r="I803" s="202"/>
      <c r="J803" s="203"/>
      <c r="K803" s="140"/>
      <c r="L803" s="15"/>
      <c r="M803" s="15"/>
      <c r="N803" s="15"/>
      <c r="O803" s="15"/>
    </row>
    <row r="804" spans="1:15" s="133" customFormat="1" ht="9.75">
      <c r="A804" s="200"/>
      <c r="B804" s="201"/>
      <c r="C804" s="136"/>
      <c r="D804" s="136"/>
      <c r="E804" s="136"/>
      <c r="F804" s="202"/>
      <c r="G804" s="202"/>
      <c r="H804" s="202"/>
      <c r="I804" s="202"/>
      <c r="J804" s="203"/>
      <c r="K804" s="140"/>
      <c r="L804" s="15"/>
      <c r="M804" s="15"/>
      <c r="N804" s="15"/>
      <c r="O804" s="15"/>
    </row>
    <row r="805" spans="1:15" s="133" customFormat="1" ht="9.75">
      <c r="A805" s="200"/>
      <c r="B805" s="201"/>
      <c r="C805" s="136"/>
      <c r="D805" s="136"/>
      <c r="E805" s="136"/>
      <c r="F805" s="202"/>
      <c r="G805" s="202"/>
      <c r="H805" s="202"/>
      <c r="I805" s="202"/>
      <c r="J805" s="203"/>
      <c r="K805" s="140"/>
      <c r="L805" s="15"/>
      <c r="M805" s="15"/>
      <c r="N805" s="15"/>
      <c r="O805" s="15"/>
    </row>
    <row r="806" spans="1:15" s="133" customFormat="1" ht="9.75">
      <c r="A806" s="200"/>
      <c r="B806" s="201"/>
      <c r="C806" s="136"/>
      <c r="D806" s="136"/>
      <c r="E806" s="136"/>
      <c r="F806" s="202"/>
      <c r="G806" s="202"/>
      <c r="H806" s="202"/>
      <c r="I806" s="202"/>
      <c r="J806" s="203"/>
      <c r="K806" s="140"/>
      <c r="L806" s="15"/>
      <c r="M806" s="15"/>
      <c r="N806" s="15"/>
      <c r="O806" s="15"/>
    </row>
    <row r="807" spans="1:15" s="133" customFormat="1" ht="9.75">
      <c r="A807" s="200"/>
      <c r="B807" s="201"/>
      <c r="C807" s="136"/>
      <c r="D807" s="136"/>
      <c r="E807" s="136"/>
      <c r="F807" s="202"/>
      <c r="G807" s="202"/>
      <c r="H807" s="202"/>
      <c r="I807" s="202"/>
      <c r="J807" s="203"/>
      <c r="K807" s="140"/>
      <c r="L807" s="15"/>
      <c r="M807" s="15"/>
      <c r="N807" s="15"/>
      <c r="O807" s="15"/>
    </row>
    <row r="808" spans="1:15" s="133" customFormat="1" ht="9.75">
      <c r="A808" s="200"/>
      <c r="B808" s="201"/>
      <c r="C808" s="136"/>
      <c r="D808" s="136"/>
      <c r="E808" s="136"/>
      <c r="F808" s="202"/>
      <c r="G808" s="202"/>
      <c r="H808" s="202"/>
      <c r="I808" s="202"/>
      <c r="J808" s="203"/>
      <c r="K808" s="140"/>
      <c r="L808" s="15"/>
      <c r="M808" s="15"/>
      <c r="N808" s="15"/>
      <c r="O808" s="15"/>
    </row>
    <row r="809" spans="1:15" s="133" customFormat="1" ht="9.75">
      <c r="A809" s="200"/>
      <c r="B809" s="201"/>
      <c r="C809" s="136"/>
      <c r="D809" s="136"/>
      <c r="E809" s="136"/>
      <c r="F809" s="202"/>
      <c r="G809" s="202"/>
      <c r="H809" s="202"/>
      <c r="I809" s="202"/>
      <c r="J809" s="203"/>
      <c r="K809" s="140"/>
      <c r="L809" s="15"/>
      <c r="M809" s="15"/>
      <c r="N809" s="15"/>
      <c r="O809" s="15"/>
    </row>
    <row r="810" spans="1:15" s="133" customFormat="1" ht="9.75">
      <c r="A810" s="200"/>
      <c r="B810" s="201"/>
      <c r="C810" s="136"/>
      <c r="D810" s="136"/>
      <c r="E810" s="136"/>
      <c r="F810" s="202"/>
      <c r="G810" s="202"/>
      <c r="H810" s="202"/>
      <c r="I810" s="202"/>
      <c r="J810" s="203"/>
      <c r="K810" s="140"/>
      <c r="L810" s="15"/>
      <c r="M810" s="15"/>
      <c r="N810" s="15"/>
      <c r="O810" s="15"/>
    </row>
    <row r="811" spans="1:15" s="133" customFormat="1" ht="9.75">
      <c r="A811" s="200"/>
      <c r="B811" s="201"/>
      <c r="C811" s="136"/>
      <c r="D811" s="136"/>
      <c r="E811" s="136"/>
      <c r="F811" s="202"/>
      <c r="G811" s="202"/>
      <c r="H811" s="202"/>
      <c r="I811" s="202"/>
      <c r="J811" s="203"/>
      <c r="K811" s="140"/>
      <c r="L811" s="15"/>
      <c r="M811" s="15"/>
      <c r="N811" s="15"/>
      <c r="O811" s="15"/>
    </row>
    <row r="812" spans="1:15" s="133" customFormat="1" ht="9.75">
      <c r="A812" s="200"/>
      <c r="B812" s="201"/>
      <c r="C812" s="136"/>
      <c r="D812" s="136"/>
      <c r="E812" s="136"/>
      <c r="F812" s="202"/>
      <c r="G812" s="202"/>
      <c r="H812" s="202"/>
      <c r="I812" s="202"/>
      <c r="J812" s="203"/>
      <c r="K812" s="140"/>
      <c r="L812" s="15"/>
      <c r="M812" s="15"/>
      <c r="N812" s="15"/>
      <c r="O812" s="15"/>
    </row>
    <row r="813" spans="1:15" s="133" customFormat="1" ht="9.75">
      <c r="A813" s="200"/>
      <c r="B813" s="201"/>
      <c r="C813" s="136"/>
      <c r="D813" s="136"/>
      <c r="E813" s="136"/>
      <c r="F813" s="202"/>
      <c r="G813" s="202"/>
      <c r="H813" s="202"/>
      <c r="I813" s="202"/>
      <c r="J813" s="203"/>
      <c r="K813" s="140"/>
      <c r="L813" s="15"/>
      <c r="M813" s="15"/>
      <c r="N813" s="15"/>
      <c r="O813" s="15"/>
    </row>
    <row r="814" spans="1:15" s="133" customFormat="1" ht="9.75">
      <c r="A814" s="200"/>
      <c r="B814" s="201"/>
      <c r="C814" s="136"/>
      <c r="D814" s="136"/>
      <c r="E814" s="136"/>
      <c r="F814" s="202"/>
      <c r="G814" s="202"/>
      <c r="H814" s="202"/>
      <c r="I814" s="202"/>
      <c r="J814" s="203"/>
      <c r="K814" s="140"/>
      <c r="L814" s="15"/>
      <c r="M814" s="15"/>
      <c r="N814" s="15"/>
      <c r="O814" s="15"/>
    </row>
    <row r="815" spans="1:15" s="133" customFormat="1" ht="9.75">
      <c r="A815" s="200"/>
      <c r="B815" s="201"/>
      <c r="C815" s="136"/>
      <c r="D815" s="136"/>
      <c r="E815" s="136"/>
      <c r="F815" s="202"/>
      <c r="G815" s="202"/>
      <c r="H815" s="202"/>
      <c r="I815" s="202"/>
      <c r="J815" s="203"/>
      <c r="K815" s="140"/>
      <c r="L815" s="15"/>
      <c r="M815" s="15"/>
      <c r="N815" s="15"/>
      <c r="O815" s="15"/>
    </row>
    <row r="816" spans="1:15" s="133" customFormat="1" ht="9.75">
      <c r="A816" s="200"/>
      <c r="B816" s="201"/>
      <c r="C816" s="136"/>
      <c r="D816" s="136"/>
      <c r="E816" s="136"/>
      <c r="F816" s="202"/>
      <c r="G816" s="202"/>
      <c r="H816" s="202"/>
      <c r="I816" s="202"/>
      <c r="J816" s="203"/>
      <c r="K816" s="140"/>
      <c r="L816" s="15"/>
      <c r="M816" s="15"/>
      <c r="N816" s="15"/>
      <c r="O816" s="15"/>
    </row>
    <row r="817" spans="1:15" s="133" customFormat="1" ht="39.75" customHeight="1" thickBot="1">
      <c r="A817" s="154" t="s">
        <v>73</v>
      </c>
      <c r="B817" s="196"/>
      <c r="C817" s="197"/>
      <c r="D817" s="197"/>
      <c r="E817" s="197"/>
      <c r="F817" s="197"/>
      <c r="G817" s="197"/>
      <c r="H817" s="197"/>
      <c r="I817" s="197"/>
      <c r="J817" s="198"/>
      <c r="K817" s="140"/>
      <c r="L817" s="15"/>
      <c r="M817" s="15"/>
      <c r="N817" s="15"/>
      <c r="O817" s="15"/>
    </row>
    <row r="818" spans="1:15" s="133" customFormat="1" ht="9.75">
      <c r="A818" s="199"/>
      <c r="B818" s="199"/>
      <c r="C818" s="199"/>
      <c r="D818" s="199"/>
      <c r="E818" s="199"/>
      <c r="F818" s="199"/>
      <c r="G818" s="199"/>
      <c r="H818" s="199"/>
      <c r="I818" s="199"/>
      <c r="J818" s="199"/>
      <c r="K818" s="140"/>
      <c r="L818" s="15"/>
      <c r="M818" s="15"/>
      <c r="N818" s="15"/>
      <c r="O818" s="15"/>
    </row>
    <row r="819" spans="1:10" ht="9.75">
      <c r="A819" s="141" t="s">
        <v>21</v>
      </c>
      <c r="B819" s="142">
        <f>Nation_Name</f>
        <v>0</v>
      </c>
      <c r="C819" s="142"/>
      <c r="D819" s="142"/>
      <c r="E819" s="142"/>
      <c r="F819" s="142"/>
      <c r="G819" s="142"/>
      <c r="H819" s="142"/>
      <c r="I819" s="141" t="s">
        <v>22</v>
      </c>
      <c r="J819" s="142">
        <f>Turn_Number</f>
        <v>0</v>
      </c>
    </row>
  </sheetData>
  <sheetProtection/>
  <mergeCells count="1445">
    <mergeCell ref="E134:J134"/>
    <mergeCell ref="H125:J125"/>
    <mergeCell ref="H126:J126"/>
    <mergeCell ref="H127:J127"/>
    <mergeCell ref="H128:J128"/>
    <mergeCell ref="E132:F132"/>
    <mergeCell ref="H132:J132"/>
    <mergeCell ref="E133:F133"/>
    <mergeCell ref="H133:J133"/>
    <mergeCell ref="E130:F130"/>
    <mergeCell ref="H130:J130"/>
    <mergeCell ref="E131:F131"/>
    <mergeCell ref="H131:J131"/>
    <mergeCell ref="E128:F128"/>
    <mergeCell ref="E129:F129"/>
    <mergeCell ref="H129:J129"/>
    <mergeCell ref="E126:F126"/>
    <mergeCell ref="E127:F127"/>
    <mergeCell ref="E49:F49"/>
    <mergeCell ref="E50:F50"/>
    <mergeCell ref="E51:F51"/>
    <mergeCell ref="E52:J52"/>
    <mergeCell ref="H49:J49"/>
    <mergeCell ref="A86:G86"/>
    <mergeCell ref="A82:E82"/>
    <mergeCell ref="A73:E73"/>
    <mergeCell ref="E45:F45"/>
    <mergeCell ref="E46:F46"/>
    <mergeCell ref="E47:F47"/>
    <mergeCell ref="E48:F48"/>
    <mergeCell ref="E41:F41"/>
    <mergeCell ref="E42:F42"/>
    <mergeCell ref="E43:F43"/>
    <mergeCell ref="E44:F44"/>
    <mergeCell ref="H48:J48"/>
    <mergeCell ref="H50:J50"/>
    <mergeCell ref="H51:J51"/>
    <mergeCell ref="H45:J45"/>
    <mergeCell ref="H46:J46"/>
    <mergeCell ref="H47:J47"/>
    <mergeCell ref="H41:J41"/>
    <mergeCell ref="H42:J42"/>
    <mergeCell ref="H43:J43"/>
    <mergeCell ref="H44:J44"/>
    <mergeCell ref="A504:B504"/>
    <mergeCell ref="F504:J504"/>
    <mergeCell ref="A502:B502"/>
    <mergeCell ref="F502:J502"/>
    <mergeCell ref="A503:B503"/>
    <mergeCell ref="F503:J503"/>
    <mergeCell ref="A500:B500"/>
    <mergeCell ref="F500:J500"/>
    <mergeCell ref="A501:B501"/>
    <mergeCell ref="F501:J501"/>
    <mergeCell ref="A498:B498"/>
    <mergeCell ref="F498:J498"/>
    <mergeCell ref="A499:B499"/>
    <mergeCell ref="F499:J499"/>
    <mergeCell ref="A496:B496"/>
    <mergeCell ref="F496:J496"/>
    <mergeCell ref="A497:B497"/>
    <mergeCell ref="F497:J497"/>
    <mergeCell ref="A494:B494"/>
    <mergeCell ref="F494:J494"/>
    <mergeCell ref="A495:B495"/>
    <mergeCell ref="F495:J495"/>
    <mergeCell ref="A492:B492"/>
    <mergeCell ref="F492:J492"/>
    <mergeCell ref="A493:B493"/>
    <mergeCell ref="F493:J493"/>
    <mergeCell ref="A490:B490"/>
    <mergeCell ref="F490:J490"/>
    <mergeCell ref="A491:B491"/>
    <mergeCell ref="F491:J491"/>
    <mergeCell ref="C486:H486"/>
    <mergeCell ref="C487:H487"/>
    <mergeCell ref="B488:H488"/>
    <mergeCell ref="B489:H489"/>
    <mergeCell ref="A483:B483"/>
    <mergeCell ref="F483:J483"/>
    <mergeCell ref="B484:J484"/>
    <mergeCell ref="A485:J485"/>
    <mergeCell ref="A481:B481"/>
    <mergeCell ref="F481:J481"/>
    <mergeCell ref="A482:B482"/>
    <mergeCell ref="F482:J482"/>
    <mergeCell ref="A479:B479"/>
    <mergeCell ref="F479:J479"/>
    <mergeCell ref="A480:B480"/>
    <mergeCell ref="F480:J480"/>
    <mergeCell ref="A477:B477"/>
    <mergeCell ref="F477:J477"/>
    <mergeCell ref="A478:B478"/>
    <mergeCell ref="F478:J478"/>
    <mergeCell ref="A475:B475"/>
    <mergeCell ref="F475:J475"/>
    <mergeCell ref="A476:B476"/>
    <mergeCell ref="F476:J476"/>
    <mergeCell ref="A473:B473"/>
    <mergeCell ref="F473:J473"/>
    <mergeCell ref="A474:B474"/>
    <mergeCell ref="F474:J474"/>
    <mergeCell ref="A471:B471"/>
    <mergeCell ref="F471:J471"/>
    <mergeCell ref="A472:B472"/>
    <mergeCell ref="F472:J472"/>
    <mergeCell ref="A469:B469"/>
    <mergeCell ref="F469:J469"/>
    <mergeCell ref="A470:B470"/>
    <mergeCell ref="F470:J470"/>
    <mergeCell ref="A467:B467"/>
    <mergeCell ref="F467:J467"/>
    <mergeCell ref="A468:B468"/>
    <mergeCell ref="F468:J468"/>
    <mergeCell ref="A465:B465"/>
    <mergeCell ref="F465:J465"/>
    <mergeCell ref="A466:B466"/>
    <mergeCell ref="F466:J466"/>
    <mergeCell ref="A463:B463"/>
    <mergeCell ref="F463:J463"/>
    <mergeCell ref="A464:B464"/>
    <mergeCell ref="F464:J464"/>
    <mergeCell ref="A461:B461"/>
    <mergeCell ref="F461:J461"/>
    <mergeCell ref="A462:B462"/>
    <mergeCell ref="F462:J462"/>
    <mergeCell ref="A459:B459"/>
    <mergeCell ref="F459:J459"/>
    <mergeCell ref="A460:B460"/>
    <mergeCell ref="F460:J460"/>
    <mergeCell ref="A457:B457"/>
    <mergeCell ref="F457:J457"/>
    <mergeCell ref="A458:B458"/>
    <mergeCell ref="F458:J458"/>
    <mergeCell ref="A455:B455"/>
    <mergeCell ref="F455:J455"/>
    <mergeCell ref="A456:B456"/>
    <mergeCell ref="F456:J456"/>
    <mergeCell ref="A453:B453"/>
    <mergeCell ref="F453:J453"/>
    <mergeCell ref="A454:B454"/>
    <mergeCell ref="F454:J454"/>
    <mergeCell ref="C449:H449"/>
    <mergeCell ref="C450:H450"/>
    <mergeCell ref="B451:H451"/>
    <mergeCell ref="B452:H452"/>
    <mergeCell ref="A446:B446"/>
    <mergeCell ref="F446:J446"/>
    <mergeCell ref="B447:J447"/>
    <mergeCell ref="A448:J448"/>
    <mergeCell ref="A444:B444"/>
    <mergeCell ref="F444:J444"/>
    <mergeCell ref="A445:B445"/>
    <mergeCell ref="F445:J445"/>
    <mergeCell ref="A442:B442"/>
    <mergeCell ref="F442:J442"/>
    <mergeCell ref="A443:B443"/>
    <mergeCell ref="F443:J443"/>
    <mergeCell ref="A440:B440"/>
    <mergeCell ref="F440:J440"/>
    <mergeCell ref="A441:B441"/>
    <mergeCell ref="F441:J441"/>
    <mergeCell ref="A438:B438"/>
    <mergeCell ref="F438:J438"/>
    <mergeCell ref="A439:B439"/>
    <mergeCell ref="F439:J439"/>
    <mergeCell ref="A436:B436"/>
    <mergeCell ref="F436:J436"/>
    <mergeCell ref="A437:B437"/>
    <mergeCell ref="F437:J437"/>
    <mergeCell ref="A434:B434"/>
    <mergeCell ref="F434:J434"/>
    <mergeCell ref="A435:B435"/>
    <mergeCell ref="F435:J435"/>
    <mergeCell ref="A432:B432"/>
    <mergeCell ref="F432:J432"/>
    <mergeCell ref="A433:B433"/>
    <mergeCell ref="F433:J433"/>
    <mergeCell ref="A430:B430"/>
    <mergeCell ref="F430:J430"/>
    <mergeCell ref="A431:B431"/>
    <mergeCell ref="F431:J431"/>
    <mergeCell ref="A428:B428"/>
    <mergeCell ref="F428:J428"/>
    <mergeCell ref="A429:B429"/>
    <mergeCell ref="F429:J429"/>
    <mergeCell ref="A426:B426"/>
    <mergeCell ref="F426:J426"/>
    <mergeCell ref="A427:B427"/>
    <mergeCell ref="F427:J427"/>
    <mergeCell ref="A424:B424"/>
    <mergeCell ref="F424:J424"/>
    <mergeCell ref="A425:B425"/>
    <mergeCell ref="F425:J425"/>
    <mergeCell ref="A422:B422"/>
    <mergeCell ref="F422:J422"/>
    <mergeCell ref="A423:B423"/>
    <mergeCell ref="F423:J423"/>
    <mergeCell ref="A420:B420"/>
    <mergeCell ref="F420:J420"/>
    <mergeCell ref="A421:B421"/>
    <mergeCell ref="F421:J421"/>
    <mergeCell ref="A418:B418"/>
    <mergeCell ref="F418:J418"/>
    <mergeCell ref="A419:B419"/>
    <mergeCell ref="F419:J419"/>
    <mergeCell ref="A416:B416"/>
    <mergeCell ref="F416:J416"/>
    <mergeCell ref="A417:B417"/>
    <mergeCell ref="F417:J417"/>
    <mergeCell ref="C412:H412"/>
    <mergeCell ref="C413:H413"/>
    <mergeCell ref="B414:H414"/>
    <mergeCell ref="B415:H415"/>
    <mergeCell ref="A409:B409"/>
    <mergeCell ref="F409:J409"/>
    <mergeCell ref="B410:J410"/>
    <mergeCell ref="A411:J411"/>
    <mergeCell ref="A407:B407"/>
    <mergeCell ref="F407:J407"/>
    <mergeCell ref="A408:B408"/>
    <mergeCell ref="F408:J408"/>
    <mergeCell ref="A405:B405"/>
    <mergeCell ref="F405:J405"/>
    <mergeCell ref="A406:B406"/>
    <mergeCell ref="F406:J406"/>
    <mergeCell ref="A403:B403"/>
    <mergeCell ref="F403:J403"/>
    <mergeCell ref="A404:B404"/>
    <mergeCell ref="F404:J404"/>
    <mergeCell ref="A401:B401"/>
    <mergeCell ref="F401:J401"/>
    <mergeCell ref="A402:B402"/>
    <mergeCell ref="F402:J402"/>
    <mergeCell ref="A399:B399"/>
    <mergeCell ref="F399:J399"/>
    <mergeCell ref="A400:B400"/>
    <mergeCell ref="F400:J400"/>
    <mergeCell ref="A246:B246"/>
    <mergeCell ref="F246:J246"/>
    <mergeCell ref="F244:J244"/>
    <mergeCell ref="A245:B245"/>
    <mergeCell ref="F245:J245"/>
    <mergeCell ref="A242:B242"/>
    <mergeCell ref="F242:J242"/>
    <mergeCell ref="A243:B243"/>
    <mergeCell ref="F243:J243"/>
    <mergeCell ref="A237:B237"/>
    <mergeCell ref="F237:J237"/>
    <mergeCell ref="A238:B238"/>
    <mergeCell ref="F238:J238"/>
    <mergeCell ref="A240:B240"/>
    <mergeCell ref="F240:J240"/>
    <mergeCell ref="A241:B241"/>
    <mergeCell ref="F241:J241"/>
    <mergeCell ref="A398:B398"/>
    <mergeCell ref="F398:J398"/>
    <mergeCell ref="F234:J234"/>
    <mergeCell ref="A235:B235"/>
    <mergeCell ref="F235:J235"/>
    <mergeCell ref="A236:B236"/>
    <mergeCell ref="F236:J236"/>
    <mergeCell ref="F396:J396"/>
    <mergeCell ref="A397:B397"/>
    <mergeCell ref="F397:J397"/>
    <mergeCell ref="A85:G85"/>
    <mergeCell ref="A77:E77"/>
    <mergeCell ref="A78:E78"/>
    <mergeCell ref="A79:E79"/>
    <mergeCell ref="A80:E80"/>
    <mergeCell ref="A83:E83"/>
    <mergeCell ref="A84:E84"/>
    <mergeCell ref="A81:E81"/>
    <mergeCell ref="A74:E74"/>
    <mergeCell ref="A75:E75"/>
    <mergeCell ref="A76:E76"/>
    <mergeCell ref="A396:B396"/>
    <mergeCell ref="A394:B394"/>
    <mergeCell ref="A90:J90"/>
    <mergeCell ref="A91:J91"/>
    <mergeCell ref="A92:J92"/>
    <mergeCell ref="A93:J93"/>
    <mergeCell ref="B143:C143"/>
    <mergeCell ref="F394:J394"/>
    <mergeCell ref="A395:B395"/>
    <mergeCell ref="F395:J395"/>
    <mergeCell ref="H218:J218"/>
    <mergeCell ref="F219:G219"/>
    <mergeCell ref="A233:B233"/>
    <mergeCell ref="F233:J233"/>
    <mergeCell ref="A234:B234"/>
    <mergeCell ref="D219:E219"/>
    <mergeCell ref="B230:H230"/>
    <mergeCell ref="A61:E61"/>
    <mergeCell ref="A62:E62"/>
    <mergeCell ref="D206:J206"/>
    <mergeCell ref="H213:J213"/>
    <mergeCell ref="F213:G213"/>
    <mergeCell ref="F211:G211"/>
    <mergeCell ref="A65:E65"/>
    <mergeCell ref="A66:E66"/>
    <mergeCell ref="F202:G202"/>
    <mergeCell ref="H202:J202"/>
    <mergeCell ref="F203:G203"/>
    <mergeCell ref="H203:J203"/>
    <mergeCell ref="D197:E197"/>
    <mergeCell ref="D198:E198"/>
    <mergeCell ref="D199:E199"/>
    <mergeCell ref="H201:J201"/>
    <mergeCell ref="D203:E203"/>
    <mergeCell ref="F197:G197"/>
    <mergeCell ref="D202:E202"/>
    <mergeCell ref="F199:G199"/>
    <mergeCell ref="H212:J212"/>
    <mergeCell ref="H204:J204"/>
    <mergeCell ref="F205:G205"/>
    <mergeCell ref="H205:J205"/>
    <mergeCell ref="F204:G204"/>
    <mergeCell ref="A209:J209"/>
    <mergeCell ref="H211:J211"/>
    <mergeCell ref="F195:G195"/>
    <mergeCell ref="H195:J195"/>
    <mergeCell ref="F196:G196"/>
    <mergeCell ref="H196:J196"/>
    <mergeCell ref="F166:H166"/>
    <mergeCell ref="C166:E166"/>
    <mergeCell ref="A166:B166"/>
    <mergeCell ref="G154:I154"/>
    <mergeCell ref="G156:I156"/>
    <mergeCell ref="C157:F157"/>
    <mergeCell ref="G157:I157"/>
    <mergeCell ref="C155:F155"/>
    <mergeCell ref="G155:I155"/>
    <mergeCell ref="C158:F158"/>
    <mergeCell ref="G152:I152"/>
    <mergeCell ref="C152:F152"/>
    <mergeCell ref="A151:J151"/>
    <mergeCell ref="B147:C147"/>
    <mergeCell ref="H147:J147"/>
    <mergeCell ref="B148:C148"/>
    <mergeCell ref="B139:C139"/>
    <mergeCell ref="H148:J148"/>
    <mergeCell ref="F147:G147"/>
    <mergeCell ref="F148:G148"/>
    <mergeCell ref="B146:C146"/>
    <mergeCell ref="H146:J146"/>
    <mergeCell ref="F145:G145"/>
    <mergeCell ref="F146:G146"/>
    <mergeCell ref="B145:C145"/>
    <mergeCell ref="H145:J145"/>
    <mergeCell ref="A100:J100"/>
    <mergeCell ref="A113:B113"/>
    <mergeCell ref="A114:B114"/>
    <mergeCell ref="A115:B115"/>
    <mergeCell ref="F143:G143"/>
    <mergeCell ref="H139:J139"/>
    <mergeCell ref="A137:J137"/>
    <mergeCell ref="A102:J102"/>
    <mergeCell ref="B120:J120"/>
    <mergeCell ref="E123:F123"/>
    <mergeCell ref="H123:J123"/>
    <mergeCell ref="H138:J138"/>
    <mergeCell ref="F139:G139"/>
    <mergeCell ref="F140:G140"/>
    <mergeCell ref="G158:I158"/>
    <mergeCell ref="C156:F156"/>
    <mergeCell ref="F144:G144"/>
    <mergeCell ref="B138:C138"/>
    <mergeCell ref="B140:C140"/>
    <mergeCell ref="H140:J140"/>
    <mergeCell ref="F138:G138"/>
    <mergeCell ref="H143:J143"/>
    <mergeCell ref="B144:C144"/>
    <mergeCell ref="H144:J144"/>
    <mergeCell ref="G160:I160"/>
    <mergeCell ref="B142:C142"/>
    <mergeCell ref="H142:J142"/>
    <mergeCell ref="F141:G141"/>
    <mergeCell ref="F142:G142"/>
    <mergeCell ref="B141:C141"/>
    <mergeCell ref="H141:J141"/>
    <mergeCell ref="G153:I153"/>
    <mergeCell ref="C153:F153"/>
    <mergeCell ref="C154:F154"/>
    <mergeCell ref="C162:F162"/>
    <mergeCell ref="G162:I162"/>
    <mergeCell ref="A169:B169"/>
    <mergeCell ref="F168:H168"/>
    <mergeCell ref="A167:B167"/>
    <mergeCell ref="C167:E167"/>
    <mergeCell ref="F167:H167"/>
    <mergeCell ref="A168:B168"/>
    <mergeCell ref="C168:E168"/>
    <mergeCell ref="C169:E169"/>
    <mergeCell ref="C227:H227"/>
    <mergeCell ref="C228:H228"/>
    <mergeCell ref="B229:H229"/>
    <mergeCell ref="A232:B232"/>
    <mergeCell ref="F232:J232"/>
    <mergeCell ref="A231:B231"/>
    <mergeCell ref="F231:J231"/>
    <mergeCell ref="A24:B24"/>
    <mergeCell ref="A38:B38"/>
    <mergeCell ref="G118:J118"/>
    <mergeCell ref="G109:J109"/>
    <mergeCell ref="G117:J117"/>
    <mergeCell ref="A97:J97"/>
    <mergeCell ref="A98:J98"/>
    <mergeCell ref="A103:J103"/>
    <mergeCell ref="A104:J104"/>
    <mergeCell ref="A57:E57"/>
    <mergeCell ref="F183:G183"/>
    <mergeCell ref="H183:J183"/>
    <mergeCell ref="A172:B172"/>
    <mergeCell ref="A32:B32"/>
    <mergeCell ref="C159:F159"/>
    <mergeCell ref="G159:I159"/>
    <mergeCell ref="F169:H169"/>
    <mergeCell ref="C160:F160"/>
    <mergeCell ref="C161:F161"/>
    <mergeCell ref="G161:I161"/>
    <mergeCell ref="A23:D23"/>
    <mergeCell ref="A5:B5"/>
    <mergeCell ref="A21:B21"/>
    <mergeCell ref="A22:B22"/>
    <mergeCell ref="A2:B2"/>
    <mergeCell ref="A3:B3"/>
    <mergeCell ref="C2:F2"/>
    <mergeCell ref="F4:J4"/>
    <mergeCell ref="C3:F3"/>
    <mergeCell ref="I2:J2"/>
    <mergeCell ref="I3:J3"/>
    <mergeCell ref="G2:H2"/>
    <mergeCell ref="G3:H3"/>
    <mergeCell ref="A4:D4"/>
    <mergeCell ref="A39:B39"/>
    <mergeCell ref="A67:E67"/>
    <mergeCell ref="A68:E68"/>
    <mergeCell ref="A69:E69"/>
    <mergeCell ref="A63:E63"/>
    <mergeCell ref="A64:E64"/>
    <mergeCell ref="A55:E55"/>
    <mergeCell ref="A56:E56"/>
    <mergeCell ref="A40:J40"/>
    <mergeCell ref="B53:J53"/>
    <mergeCell ref="F181:G181"/>
    <mergeCell ref="H181:J181"/>
    <mergeCell ref="D181:E181"/>
    <mergeCell ref="C172:E172"/>
    <mergeCell ref="F172:H172"/>
    <mergeCell ref="F176:H176"/>
    <mergeCell ref="F174:H174"/>
    <mergeCell ref="F173:H173"/>
    <mergeCell ref="D180:E180"/>
    <mergeCell ref="A179:J179"/>
    <mergeCell ref="F182:G182"/>
    <mergeCell ref="H182:J182"/>
    <mergeCell ref="D201:E201"/>
    <mergeCell ref="D191:J191"/>
    <mergeCell ref="F185:G185"/>
    <mergeCell ref="H185:J185"/>
    <mergeCell ref="F189:G189"/>
    <mergeCell ref="H199:J199"/>
    <mergeCell ref="F200:G200"/>
    <mergeCell ref="H200:J200"/>
    <mergeCell ref="H189:J189"/>
    <mergeCell ref="F190:G190"/>
    <mergeCell ref="F188:G188"/>
    <mergeCell ref="H188:J188"/>
    <mergeCell ref="F186:G186"/>
    <mergeCell ref="D200:E200"/>
    <mergeCell ref="H190:J190"/>
    <mergeCell ref="F215:G215"/>
    <mergeCell ref="D188:E188"/>
    <mergeCell ref="F198:G198"/>
    <mergeCell ref="F201:G201"/>
    <mergeCell ref="D205:E205"/>
    <mergeCell ref="D211:E211"/>
    <mergeCell ref="F210:G210"/>
    <mergeCell ref="D218:E218"/>
    <mergeCell ref="H215:J215"/>
    <mergeCell ref="F184:G184"/>
    <mergeCell ref="H184:J184"/>
    <mergeCell ref="H186:J186"/>
    <mergeCell ref="F187:G187"/>
    <mergeCell ref="A194:J194"/>
    <mergeCell ref="D189:E189"/>
    <mergeCell ref="H187:J187"/>
    <mergeCell ref="D217:E217"/>
    <mergeCell ref="D220:E220"/>
    <mergeCell ref="H219:J219"/>
    <mergeCell ref="F220:G220"/>
    <mergeCell ref="H220:J220"/>
    <mergeCell ref="F217:G217"/>
    <mergeCell ref="H217:J217"/>
    <mergeCell ref="F218:G218"/>
    <mergeCell ref="D182:E182"/>
    <mergeCell ref="D184:E184"/>
    <mergeCell ref="D190:E190"/>
    <mergeCell ref="D196:E196"/>
    <mergeCell ref="D186:E186"/>
    <mergeCell ref="D187:E187"/>
    <mergeCell ref="D195:E195"/>
    <mergeCell ref="D183:E183"/>
    <mergeCell ref="D185:E185"/>
    <mergeCell ref="A392:B392"/>
    <mergeCell ref="F392:J392"/>
    <mergeCell ref="A385:B385"/>
    <mergeCell ref="F385:J385"/>
    <mergeCell ref="A294:B294"/>
    <mergeCell ref="F294:J294"/>
    <mergeCell ref="B266:H266"/>
    <mergeCell ref="B267:H267"/>
    <mergeCell ref="A393:B393"/>
    <mergeCell ref="F393:J393"/>
    <mergeCell ref="B299:J299"/>
    <mergeCell ref="A300:J300"/>
    <mergeCell ref="A391:B391"/>
    <mergeCell ref="F391:J391"/>
    <mergeCell ref="A388:B388"/>
    <mergeCell ref="F388:J388"/>
    <mergeCell ref="A387:B387"/>
    <mergeCell ref="F387:J387"/>
    <mergeCell ref="E124:F124"/>
    <mergeCell ref="H124:J124"/>
    <mergeCell ref="E125:F125"/>
    <mergeCell ref="A71:E71"/>
    <mergeCell ref="A72:E72"/>
    <mergeCell ref="A89:J89"/>
    <mergeCell ref="A99:J99"/>
    <mergeCell ref="A101:J101"/>
    <mergeCell ref="A95:J95"/>
    <mergeCell ref="A105:J105"/>
    <mergeCell ref="C176:E176"/>
    <mergeCell ref="C174:E174"/>
    <mergeCell ref="A165:J165"/>
    <mergeCell ref="A170:B170"/>
    <mergeCell ref="C170:E170"/>
    <mergeCell ref="A173:B173"/>
    <mergeCell ref="C173:E173"/>
    <mergeCell ref="C171:E171"/>
    <mergeCell ref="F171:H171"/>
    <mergeCell ref="A171:B171"/>
    <mergeCell ref="A107:J107"/>
    <mergeCell ref="D216:E216"/>
    <mergeCell ref="H214:J214"/>
    <mergeCell ref="D212:E212"/>
    <mergeCell ref="D213:E213"/>
    <mergeCell ref="F212:G212"/>
    <mergeCell ref="D214:E214"/>
    <mergeCell ref="D215:E215"/>
    <mergeCell ref="F214:G214"/>
    <mergeCell ref="A174:B174"/>
    <mergeCell ref="A35:B35"/>
    <mergeCell ref="A36:B36"/>
    <mergeCell ref="F180:G180"/>
    <mergeCell ref="H180:J180"/>
    <mergeCell ref="A175:B175"/>
    <mergeCell ref="C175:E175"/>
    <mergeCell ref="F175:H175"/>
    <mergeCell ref="A176:B176"/>
    <mergeCell ref="B177:J177"/>
    <mergeCell ref="F170:H170"/>
    <mergeCell ref="E33:G33"/>
    <mergeCell ref="E34:G34"/>
    <mergeCell ref="E35:G35"/>
    <mergeCell ref="E36:G36"/>
    <mergeCell ref="A96:J96"/>
    <mergeCell ref="A33:B33"/>
    <mergeCell ref="A34:B34"/>
    <mergeCell ref="A110:B110"/>
    <mergeCell ref="A37:B37"/>
    <mergeCell ref="C39:D39"/>
    <mergeCell ref="A70:E70"/>
    <mergeCell ref="A58:E58"/>
    <mergeCell ref="A59:E59"/>
    <mergeCell ref="A60:E60"/>
    <mergeCell ref="A94:J94"/>
    <mergeCell ref="A279:B279"/>
    <mergeCell ref="F279:J279"/>
    <mergeCell ref="A280:B280"/>
    <mergeCell ref="F280:J280"/>
    <mergeCell ref="A269:B269"/>
    <mergeCell ref="F269:J269"/>
    <mergeCell ref="A270:B270"/>
    <mergeCell ref="F270:J270"/>
    <mergeCell ref="C265:H265"/>
    <mergeCell ref="A268:B268"/>
    <mergeCell ref="F268:J268"/>
    <mergeCell ref="B192:J192"/>
    <mergeCell ref="B207:J207"/>
    <mergeCell ref="C264:H264"/>
    <mergeCell ref="H198:J198"/>
    <mergeCell ref="D204:E204"/>
    <mergeCell ref="H197:J197"/>
    <mergeCell ref="H210:J210"/>
    <mergeCell ref="D210:E210"/>
    <mergeCell ref="A111:B111"/>
    <mergeCell ref="A116:B116"/>
    <mergeCell ref="G112:J112"/>
    <mergeCell ref="G113:J113"/>
    <mergeCell ref="A122:J122"/>
    <mergeCell ref="A112:B112"/>
    <mergeCell ref="G115:J115"/>
    <mergeCell ref="G114:J114"/>
    <mergeCell ref="A117:B117"/>
    <mergeCell ref="A118:B118"/>
    <mergeCell ref="F119:J119"/>
    <mergeCell ref="A119:B119"/>
    <mergeCell ref="G116:J116"/>
    <mergeCell ref="A247:B247"/>
    <mergeCell ref="F247:J247"/>
    <mergeCell ref="F216:G216"/>
    <mergeCell ref="H216:J216"/>
    <mergeCell ref="A244:B244"/>
    <mergeCell ref="D221:J221"/>
    <mergeCell ref="A239:B239"/>
    <mergeCell ref="F239:J239"/>
    <mergeCell ref="B222:J222"/>
    <mergeCell ref="A224:J226"/>
    <mergeCell ref="A250:B250"/>
    <mergeCell ref="F250:J250"/>
    <mergeCell ref="A251:B251"/>
    <mergeCell ref="F251:J251"/>
    <mergeCell ref="A248:B248"/>
    <mergeCell ref="F248:J248"/>
    <mergeCell ref="A249:B249"/>
    <mergeCell ref="F249:J249"/>
    <mergeCell ref="A252:B252"/>
    <mergeCell ref="F252:J252"/>
    <mergeCell ref="A254:B254"/>
    <mergeCell ref="F254:J254"/>
    <mergeCell ref="A253:B253"/>
    <mergeCell ref="F253:J253"/>
    <mergeCell ref="A257:B257"/>
    <mergeCell ref="F257:J257"/>
    <mergeCell ref="A259:B259"/>
    <mergeCell ref="F259:J259"/>
    <mergeCell ref="A258:B258"/>
    <mergeCell ref="F258:J258"/>
    <mergeCell ref="A255:B255"/>
    <mergeCell ref="F255:J255"/>
    <mergeCell ref="A256:B256"/>
    <mergeCell ref="F256:J256"/>
    <mergeCell ref="F274:J274"/>
    <mergeCell ref="A389:B389"/>
    <mergeCell ref="F389:J389"/>
    <mergeCell ref="A390:B390"/>
    <mergeCell ref="F390:J390"/>
    <mergeCell ref="A275:B275"/>
    <mergeCell ref="A277:B277"/>
    <mergeCell ref="F277:J277"/>
    <mergeCell ref="A278:B278"/>
    <mergeCell ref="F278:J278"/>
    <mergeCell ref="A276:B276"/>
    <mergeCell ref="F276:J276"/>
    <mergeCell ref="F275:J275"/>
    <mergeCell ref="A271:B271"/>
    <mergeCell ref="F271:J271"/>
    <mergeCell ref="A272:B272"/>
    <mergeCell ref="F272:J272"/>
    <mergeCell ref="A273:B273"/>
    <mergeCell ref="F273:J273"/>
    <mergeCell ref="A274:B274"/>
    <mergeCell ref="A260:B260"/>
    <mergeCell ref="F260:J260"/>
    <mergeCell ref="B262:J262"/>
    <mergeCell ref="A263:J263"/>
    <mergeCell ref="A261:B261"/>
    <mergeCell ref="F261:J261"/>
    <mergeCell ref="A284:B284"/>
    <mergeCell ref="F284:J284"/>
    <mergeCell ref="A285:B285"/>
    <mergeCell ref="F285:J285"/>
    <mergeCell ref="A289:B289"/>
    <mergeCell ref="F289:J289"/>
    <mergeCell ref="A281:B281"/>
    <mergeCell ref="F281:J281"/>
    <mergeCell ref="A282:B282"/>
    <mergeCell ref="F282:J282"/>
    <mergeCell ref="A286:B286"/>
    <mergeCell ref="F286:J286"/>
    <mergeCell ref="A283:B283"/>
    <mergeCell ref="F283:J283"/>
    <mergeCell ref="A288:B288"/>
    <mergeCell ref="F288:J288"/>
    <mergeCell ref="A287:B287"/>
    <mergeCell ref="F287:J287"/>
    <mergeCell ref="A296:B296"/>
    <mergeCell ref="F296:J296"/>
    <mergeCell ref="A290:B290"/>
    <mergeCell ref="F290:J290"/>
    <mergeCell ref="A291:B291"/>
    <mergeCell ref="F291:J291"/>
    <mergeCell ref="A292:B292"/>
    <mergeCell ref="F292:J292"/>
    <mergeCell ref="A293:B293"/>
    <mergeCell ref="F293:J293"/>
    <mergeCell ref="A382:B382"/>
    <mergeCell ref="F382:J382"/>
    <mergeCell ref="A386:B386"/>
    <mergeCell ref="F386:J386"/>
    <mergeCell ref="A383:B383"/>
    <mergeCell ref="F383:J383"/>
    <mergeCell ref="A384:B384"/>
    <mergeCell ref="F384:J384"/>
    <mergeCell ref="A380:B380"/>
    <mergeCell ref="F380:J380"/>
    <mergeCell ref="A381:B381"/>
    <mergeCell ref="F381:J381"/>
    <mergeCell ref="B377:H377"/>
    <mergeCell ref="B378:H378"/>
    <mergeCell ref="A379:B379"/>
    <mergeCell ref="F379:J379"/>
    <mergeCell ref="B373:J373"/>
    <mergeCell ref="A374:J374"/>
    <mergeCell ref="C375:H375"/>
    <mergeCell ref="C376:H376"/>
    <mergeCell ref="A371:B371"/>
    <mergeCell ref="F371:J371"/>
    <mergeCell ref="A372:B372"/>
    <mergeCell ref="F372:J372"/>
    <mergeCell ref="A369:B369"/>
    <mergeCell ref="F369:J369"/>
    <mergeCell ref="A370:B370"/>
    <mergeCell ref="F370:J370"/>
    <mergeCell ref="A367:B367"/>
    <mergeCell ref="F367:J367"/>
    <mergeCell ref="A368:B368"/>
    <mergeCell ref="F368:J368"/>
    <mergeCell ref="A365:B365"/>
    <mergeCell ref="F365:J365"/>
    <mergeCell ref="A366:B366"/>
    <mergeCell ref="F366:J366"/>
    <mergeCell ref="A363:B363"/>
    <mergeCell ref="F363:J363"/>
    <mergeCell ref="A364:B364"/>
    <mergeCell ref="F364:J364"/>
    <mergeCell ref="A361:B361"/>
    <mergeCell ref="F361:J361"/>
    <mergeCell ref="A362:B362"/>
    <mergeCell ref="F362:J362"/>
    <mergeCell ref="A359:B359"/>
    <mergeCell ref="F359:J359"/>
    <mergeCell ref="A360:B360"/>
    <mergeCell ref="F360:J360"/>
    <mergeCell ref="A357:B357"/>
    <mergeCell ref="F357:J357"/>
    <mergeCell ref="A358:B358"/>
    <mergeCell ref="F358:J358"/>
    <mergeCell ref="A355:B355"/>
    <mergeCell ref="F355:J355"/>
    <mergeCell ref="A356:B356"/>
    <mergeCell ref="F356:J356"/>
    <mergeCell ref="A353:B353"/>
    <mergeCell ref="F353:J353"/>
    <mergeCell ref="A354:B354"/>
    <mergeCell ref="F354:J354"/>
    <mergeCell ref="A351:B351"/>
    <mergeCell ref="F351:J351"/>
    <mergeCell ref="A352:B352"/>
    <mergeCell ref="F352:J352"/>
    <mergeCell ref="A349:B349"/>
    <mergeCell ref="F349:J349"/>
    <mergeCell ref="A350:B350"/>
    <mergeCell ref="F350:J350"/>
    <mergeCell ref="A347:B347"/>
    <mergeCell ref="F347:J347"/>
    <mergeCell ref="A348:B348"/>
    <mergeCell ref="F348:J348"/>
    <mergeCell ref="A345:B345"/>
    <mergeCell ref="F345:J345"/>
    <mergeCell ref="A346:B346"/>
    <mergeCell ref="F346:J346"/>
    <mergeCell ref="A343:B343"/>
    <mergeCell ref="F343:J343"/>
    <mergeCell ref="A344:B344"/>
    <mergeCell ref="F344:J344"/>
    <mergeCell ref="B340:H340"/>
    <mergeCell ref="B341:H341"/>
    <mergeCell ref="A342:B342"/>
    <mergeCell ref="F342:J342"/>
    <mergeCell ref="B336:J336"/>
    <mergeCell ref="A337:J337"/>
    <mergeCell ref="C338:H338"/>
    <mergeCell ref="C339:H339"/>
    <mergeCell ref="A334:B334"/>
    <mergeCell ref="F334:J334"/>
    <mergeCell ref="A335:B335"/>
    <mergeCell ref="F335:J335"/>
    <mergeCell ref="A332:B332"/>
    <mergeCell ref="F332:J332"/>
    <mergeCell ref="A333:B333"/>
    <mergeCell ref="F333:J333"/>
    <mergeCell ref="A330:B330"/>
    <mergeCell ref="F330:J330"/>
    <mergeCell ref="A331:B331"/>
    <mergeCell ref="F331:J331"/>
    <mergeCell ref="A328:B328"/>
    <mergeCell ref="F328:J328"/>
    <mergeCell ref="A329:B329"/>
    <mergeCell ref="F329:J329"/>
    <mergeCell ref="A326:B326"/>
    <mergeCell ref="F326:J326"/>
    <mergeCell ref="A327:B327"/>
    <mergeCell ref="F327:J327"/>
    <mergeCell ref="A324:B324"/>
    <mergeCell ref="F324:J324"/>
    <mergeCell ref="A325:B325"/>
    <mergeCell ref="F325:J325"/>
    <mergeCell ref="A322:B322"/>
    <mergeCell ref="F322:J322"/>
    <mergeCell ref="A323:B323"/>
    <mergeCell ref="F323:J323"/>
    <mergeCell ref="A320:B320"/>
    <mergeCell ref="F320:J320"/>
    <mergeCell ref="A321:B321"/>
    <mergeCell ref="F321:J321"/>
    <mergeCell ref="A318:B318"/>
    <mergeCell ref="F318:J318"/>
    <mergeCell ref="A319:B319"/>
    <mergeCell ref="F319:J319"/>
    <mergeCell ref="A316:B316"/>
    <mergeCell ref="F316:J316"/>
    <mergeCell ref="A317:B317"/>
    <mergeCell ref="F317:J317"/>
    <mergeCell ref="A314:B314"/>
    <mergeCell ref="F314:J314"/>
    <mergeCell ref="A315:B315"/>
    <mergeCell ref="F315:J315"/>
    <mergeCell ref="A312:B312"/>
    <mergeCell ref="F312:J312"/>
    <mergeCell ref="A313:B313"/>
    <mergeCell ref="F313:J313"/>
    <mergeCell ref="A310:B310"/>
    <mergeCell ref="F310:J310"/>
    <mergeCell ref="A311:B311"/>
    <mergeCell ref="F311:J311"/>
    <mergeCell ref="A308:B308"/>
    <mergeCell ref="F308:J308"/>
    <mergeCell ref="A309:B309"/>
    <mergeCell ref="F309:J309"/>
    <mergeCell ref="A306:B306"/>
    <mergeCell ref="F306:J306"/>
    <mergeCell ref="A307:B307"/>
    <mergeCell ref="F307:J307"/>
    <mergeCell ref="B303:H303"/>
    <mergeCell ref="B304:H304"/>
    <mergeCell ref="A305:B305"/>
    <mergeCell ref="F305:J305"/>
    <mergeCell ref="C301:H301"/>
    <mergeCell ref="C302:H302"/>
    <mergeCell ref="A297:B297"/>
    <mergeCell ref="F297:J297"/>
    <mergeCell ref="A298:B298"/>
    <mergeCell ref="F298:J298"/>
    <mergeCell ref="A295:B295"/>
    <mergeCell ref="F295:J295"/>
    <mergeCell ref="B135:J135"/>
    <mergeCell ref="A108:B108"/>
    <mergeCell ref="A109:B109"/>
    <mergeCell ref="B149:J149"/>
    <mergeCell ref="B163:J163"/>
    <mergeCell ref="G108:J108"/>
    <mergeCell ref="G110:J110"/>
    <mergeCell ref="G111:J111"/>
    <mergeCell ref="A505:B505"/>
    <mergeCell ref="F505:J505"/>
    <mergeCell ref="A506:B506"/>
    <mergeCell ref="F506:J506"/>
    <mergeCell ref="A507:B507"/>
    <mergeCell ref="F507:J507"/>
    <mergeCell ref="A508:B508"/>
    <mergeCell ref="F508:J508"/>
    <mergeCell ref="A509:B509"/>
    <mergeCell ref="F509:J509"/>
    <mergeCell ref="A510:B510"/>
    <mergeCell ref="F510:J510"/>
    <mergeCell ref="A511:B511"/>
    <mergeCell ref="F511:J511"/>
    <mergeCell ref="A512:B512"/>
    <mergeCell ref="F512:J512"/>
    <mergeCell ref="A513:B513"/>
    <mergeCell ref="F513:J513"/>
    <mergeCell ref="A514:B514"/>
    <mergeCell ref="F514:J514"/>
    <mergeCell ref="A515:B515"/>
    <mergeCell ref="F515:J515"/>
    <mergeCell ref="A516:B516"/>
    <mergeCell ref="F516:J516"/>
    <mergeCell ref="A517:B517"/>
    <mergeCell ref="F517:J517"/>
    <mergeCell ref="A518:B518"/>
    <mergeCell ref="F518:J518"/>
    <mergeCell ref="A519:B519"/>
    <mergeCell ref="F519:J519"/>
    <mergeCell ref="A520:B520"/>
    <mergeCell ref="F520:J520"/>
    <mergeCell ref="B521:J521"/>
    <mergeCell ref="A522:J522"/>
    <mergeCell ref="C523:H523"/>
    <mergeCell ref="C524:H524"/>
    <mergeCell ref="B525:H525"/>
    <mergeCell ref="B526:H526"/>
    <mergeCell ref="A527:B527"/>
    <mergeCell ref="F527:J527"/>
    <mergeCell ref="A528:B528"/>
    <mergeCell ref="F528:J528"/>
    <mergeCell ref="A529:B529"/>
    <mergeCell ref="F529:J529"/>
    <mergeCell ref="A530:B530"/>
    <mergeCell ref="F530:J530"/>
    <mergeCell ref="A531:B531"/>
    <mergeCell ref="F531:J531"/>
    <mergeCell ref="A532:B532"/>
    <mergeCell ref="F532:J532"/>
    <mergeCell ref="A533:B533"/>
    <mergeCell ref="F533:J533"/>
    <mergeCell ref="A534:B534"/>
    <mergeCell ref="F534:J534"/>
    <mergeCell ref="A535:B535"/>
    <mergeCell ref="F535:J535"/>
    <mergeCell ref="A536:B536"/>
    <mergeCell ref="F536:J536"/>
    <mergeCell ref="A537:B537"/>
    <mergeCell ref="F537:J537"/>
    <mergeCell ref="A538:B538"/>
    <mergeCell ref="F538:J538"/>
    <mergeCell ref="A539:B539"/>
    <mergeCell ref="F539:J539"/>
    <mergeCell ref="A540:B540"/>
    <mergeCell ref="F540:J540"/>
    <mergeCell ref="A541:B541"/>
    <mergeCell ref="F541:J541"/>
    <mergeCell ref="A542:B542"/>
    <mergeCell ref="F542:J542"/>
    <mergeCell ref="A543:B543"/>
    <mergeCell ref="F543:J543"/>
    <mergeCell ref="A544:B544"/>
    <mergeCell ref="F544:J544"/>
    <mergeCell ref="A545:B545"/>
    <mergeCell ref="F545:J545"/>
    <mergeCell ref="A546:B546"/>
    <mergeCell ref="F546:J546"/>
    <mergeCell ref="A547:B547"/>
    <mergeCell ref="F547:J547"/>
    <mergeCell ref="A548:B548"/>
    <mergeCell ref="F548:J548"/>
    <mergeCell ref="A549:B549"/>
    <mergeCell ref="F549:J549"/>
    <mergeCell ref="A550:B550"/>
    <mergeCell ref="F550:J550"/>
    <mergeCell ref="A551:B551"/>
    <mergeCell ref="F551:J551"/>
    <mergeCell ref="A552:B552"/>
    <mergeCell ref="F552:J552"/>
    <mergeCell ref="A553:B553"/>
    <mergeCell ref="F553:J553"/>
    <mergeCell ref="A554:B554"/>
    <mergeCell ref="F554:J554"/>
    <mergeCell ref="A555:B555"/>
    <mergeCell ref="F555:J555"/>
    <mergeCell ref="A556:B556"/>
    <mergeCell ref="F556:J556"/>
    <mergeCell ref="A557:B557"/>
    <mergeCell ref="F557:J557"/>
    <mergeCell ref="B558:J558"/>
    <mergeCell ref="A559:J559"/>
    <mergeCell ref="C560:H560"/>
    <mergeCell ref="C561:H561"/>
    <mergeCell ref="B562:H562"/>
    <mergeCell ref="B563:H563"/>
    <mergeCell ref="A564:B564"/>
    <mergeCell ref="F564:J564"/>
    <mergeCell ref="A565:B565"/>
    <mergeCell ref="F565:J565"/>
    <mergeCell ref="A566:B566"/>
    <mergeCell ref="F566:J566"/>
    <mergeCell ref="A567:B567"/>
    <mergeCell ref="F567:J567"/>
    <mergeCell ref="A568:B568"/>
    <mergeCell ref="F568:J568"/>
    <mergeCell ref="A569:B569"/>
    <mergeCell ref="F569:J569"/>
    <mergeCell ref="A570:B570"/>
    <mergeCell ref="F570:J570"/>
    <mergeCell ref="A571:B571"/>
    <mergeCell ref="F571:J571"/>
    <mergeCell ref="A572:B572"/>
    <mergeCell ref="F572:J572"/>
    <mergeCell ref="A573:B573"/>
    <mergeCell ref="F573:J573"/>
    <mergeCell ref="A574:B574"/>
    <mergeCell ref="F574:J574"/>
    <mergeCell ref="A575:B575"/>
    <mergeCell ref="F575:J575"/>
    <mergeCell ref="A576:B576"/>
    <mergeCell ref="F576:J576"/>
    <mergeCell ref="A577:B577"/>
    <mergeCell ref="F577:J577"/>
    <mergeCell ref="A578:B578"/>
    <mergeCell ref="F578:J578"/>
    <mergeCell ref="A579:B579"/>
    <mergeCell ref="F579:J579"/>
    <mergeCell ref="A580:B580"/>
    <mergeCell ref="F580:J580"/>
    <mergeCell ref="A581:B581"/>
    <mergeCell ref="F581:J581"/>
    <mergeCell ref="A582:B582"/>
    <mergeCell ref="F582:J582"/>
    <mergeCell ref="A583:B583"/>
    <mergeCell ref="F583:J583"/>
    <mergeCell ref="A584:B584"/>
    <mergeCell ref="F584:J584"/>
    <mergeCell ref="A585:B585"/>
    <mergeCell ref="F585:J585"/>
    <mergeCell ref="A586:B586"/>
    <mergeCell ref="F586:J586"/>
    <mergeCell ref="A587:B587"/>
    <mergeCell ref="F587:J587"/>
    <mergeCell ref="A588:B588"/>
    <mergeCell ref="F588:J588"/>
    <mergeCell ref="A589:B589"/>
    <mergeCell ref="F589:J589"/>
    <mergeCell ref="A590:B590"/>
    <mergeCell ref="F590:J590"/>
    <mergeCell ref="A591:B591"/>
    <mergeCell ref="F591:J591"/>
    <mergeCell ref="A592:B592"/>
    <mergeCell ref="F592:J592"/>
    <mergeCell ref="A593:B593"/>
    <mergeCell ref="F593:J593"/>
    <mergeCell ref="A594:B594"/>
    <mergeCell ref="F594:J594"/>
    <mergeCell ref="B595:J595"/>
    <mergeCell ref="A596:J596"/>
    <mergeCell ref="C597:H597"/>
    <mergeCell ref="C598:H598"/>
    <mergeCell ref="B599:H599"/>
    <mergeCell ref="B600:H600"/>
    <mergeCell ref="A601:B601"/>
    <mergeCell ref="F601:J601"/>
    <mergeCell ref="A602:B602"/>
    <mergeCell ref="F602:J602"/>
    <mergeCell ref="A603:B603"/>
    <mergeCell ref="F603:J603"/>
    <mergeCell ref="A604:B604"/>
    <mergeCell ref="F604:J604"/>
    <mergeCell ref="A605:B605"/>
    <mergeCell ref="F605:J605"/>
    <mergeCell ref="A606:B606"/>
    <mergeCell ref="F606:J606"/>
    <mergeCell ref="A607:B607"/>
    <mergeCell ref="F607:J607"/>
    <mergeCell ref="A608:B608"/>
    <mergeCell ref="F608:J608"/>
    <mergeCell ref="A609:B609"/>
    <mergeCell ref="F609:J609"/>
    <mergeCell ref="A610:B610"/>
    <mergeCell ref="F610:J610"/>
    <mergeCell ref="A611:B611"/>
    <mergeCell ref="F611:J611"/>
    <mergeCell ref="A612:B612"/>
    <mergeCell ref="F612:J612"/>
    <mergeCell ref="A613:B613"/>
    <mergeCell ref="F613:J613"/>
    <mergeCell ref="A614:B614"/>
    <mergeCell ref="F614:J614"/>
    <mergeCell ref="A615:B615"/>
    <mergeCell ref="F615:J615"/>
    <mergeCell ref="A616:B616"/>
    <mergeCell ref="F616:J616"/>
    <mergeCell ref="A617:B617"/>
    <mergeCell ref="F617:J617"/>
    <mergeCell ref="A618:B618"/>
    <mergeCell ref="F618:J618"/>
    <mergeCell ref="A619:B619"/>
    <mergeCell ref="F619:J619"/>
    <mergeCell ref="A620:B620"/>
    <mergeCell ref="F620:J620"/>
    <mergeCell ref="A621:B621"/>
    <mergeCell ref="F621:J621"/>
    <mergeCell ref="A622:B622"/>
    <mergeCell ref="F622:J622"/>
    <mergeCell ref="A623:B623"/>
    <mergeCell ref="F623:J623"/>
    <mergeCell ref="A624:B624"/>
    <mergeCell ref="F624:J624"/>
    <mergeCell ref="A625:B625"/>
    <mergeCell ref="F625:J625"/>
    <mergeCell ref="A626:B626"/>
    <mergeCell ref="F626:J626"/>
    <mergeCell ref="A627:B627"/>
    <mergeCell ref="F627:J627"/>
    <mergeCell ref="A628:B628"/>
    <mergeCell ref="F628:J628"/>
    <mergeCell ref="A629:B629"/>
    <mergeCell ref="F629:J629"/>
    <mergeCell ref="A630:B630"/>
    <mergeCell ref="F630:J630"/>
    <mergeCell ref="A631:B631"/>
    <mergeCell ref="F631:J631"/>
    <mergeCell ref="B632:J632"/>
    <mergeCell ref="A633:J633"/>
    <mergeCell ref="C634:H634"/>
    <mergeCell ref="C635:H635"/>
    <mergeCell ref="B636:H636"/>
    <mergeCell ref="B637:H637"/>
    <mergeCell ref="A638:B638"/>
    <mergeCell ref="F638:J638"/>
    <mergeCell ref="A639:B639"/>
    <mergeCell ref="F639:J639"/>
    <mergeCell ref="A640:B640"/>
    <mergeCell ref="F640:J640"/>
    <mergeCell ref="A641:B641"/>
    <mergeCell ref="F641:J641"/>
    <mergeCell ref="A642:B642"/>
    <mergeCell ref="F642:J642"/>
    <mergeCell ref="A643:B643"/>
    <mergeCell ref="F643:J643"/>
    <mergeCell ref="A644:B644"/>
    <mergeCell ref="F644:J644"/>
    <mergeCell ref="A645:B645"/>
    <mergeCell ref="F645:J645"/>
    <mergeCell ref="A646:B646"/>
    <mergeCell ref="F646:J646"/>
    <mergeCell ref="A647:B647"/>
    <mergeCell ref="F647:J647"/>
    <mergeCell ref="A648:B648"/>
    <mergeCell ref="F648:J648"/>
    <mergeCell ref="A649:B649"/>
    <mergeCell ref="F649:J649"/>
    <mergeCell ref="A650:B650"/>
    <mergeCell ref="F650:J650"/>
    <mergeCell ref="A651:B651"/>
    <mergeCell ref="F651:J651"/>
    <mergeCell ref="A652:B652"/>
    <mergeCell ref="F652:J652"/>
    <mergeCell ref="A653:B653"/>
    <mergeCell ref="F653:J653"/>
    <mergeCell ref="A654:B654"/>
    <mergeCell ref="F654:J654"/>
    <mergeCell ref="A655:B655"/>
    <mergeCell ref="F655:J655"/>
    <mergeCell ref="A656:B656"/>
    <mergeCell ref="F656:J656"/>
    <mergeCell ref="A657:B657"/>
    <mergeCell ref="F657:J657"/>
    <mergeCell ref="A658:B658"/>
    <mergeCell ref="F658:J658"/>
    <mergeCell ref="A659:B659"/>
    <mergeCell ref="F659:J659"/>
    <mergeCell ref="A660:B660"/>
    <mergeCell ref="F660:J660"/>
    <mergeCell ref="A661:B661"/>
    <mergeCell ref="F661:J661"/>
    <mergeCell ref="A662:B662"/>
    <mergeCell ref="F662:J662"/>
    <mergeCell ref="A663:B663"/>
    <mergeCell ref="F663:J663"/>
    <mergeCell ref="A664:B664"/>
    <mergeCell ref="F664:J664"/>
    <mergeCell ref="A665:B665"/>
    <mergeCell ref="F665:J665"/>
    <mergeCell ref="A666:B666"/>
    <mergeCell ref="F666:J666"/>
    <mergeCell ref="A667:B667"/>
    <mergeCell ref="F667:J667"/>
    <mergeCell ref="A668:B668"/>
    <mergeCell ref="F668:J668"/>
    <mergeCell ref="B669:J669"/>
    <mergeCell ref="A670:J670"/>
    <mergeCell ref="C671:H671"/>
    <mergeCell ref="C672:H672"/>
    <mergeCell ref="B673:H673"/>
    <mergeCell ref="B674:H674"/>
    <mergeCell ref="A675:B675"/>
    <mergeCell ref="F675:J675"/>
    <mergeCell ref="A676:B676"/>
    <mergeCell ref="F676:J676"/>
    <mergeCell ref="A677:B677"/>
    <mergeCell ref="F677:J677"/>
    <mergeCell ref="A678:B678"/>
    <mergeCell ref="F678:J678"/>
    <mergeCell ref="A679:B679"/>
    <mergeCell ref="F679:J679"/>
    <mergeCell ref="A680:B680"/>
    <mergeCell ref="F680:J680"/>
    <mergeCell ref="A681:B681"/>
    <mergeCell ref="F681:J681"/>
    <mergeCell ref="A682:B682"/>
    <mergeCell ref="F682:J682"/>
    <mergeCell ref="A683:B683"/>
    <mergeCell ref="F683:J683"/>
    <mergeCell ref="A684:B684"/>
    <mergeCell ref="F684:J684"/>
    <mergeCell ref="A685:B685"/>
    <mergeCell ref="F685:J685"/>
    <mergeCell ref="A686:B686"/>
    <mergeCell ref="F686:J686"/>
    <mergeCell ref="A687:B687"/>
    <mergeCell ref="F687:J687"/>
    <mergeCell ref="A688:B688"/>
    <mergeCell ref="F688:J688"/>
    <mergeCell ref="A689:B689"/>
    <mergeCell ref="F689:J689"/>
    <mergeCell ref="A690:B690"/>
    <mergeCell ref="F690:J690"/>
    <mergeCell ref="A691:B691"/>
    <mergeCell ref="F691:J691"/>
    <mergeCell ref="A692:B692"/>
    <mergeCell ref="F692:J692"/>
    <mergeCell ref="A693:B693"/>
    <mergeCell ref="F693:J693"/>
    <mergeCell ref="A694:B694"/>
    <mergeCell ref="F694:J694"/>
    <mergeCell ref="A695:B695"/>
    <mergeCell ref="F695:J695"/>
    <mergeCell ref="A696:B696"/>
    <mergeCell ref="F696:J696"/>
    <mergeCell ref="A697:B697"/>
    <mergeCell ref="F697:J697"/>
    <mergeCell ref="A698:B698"/>
    <mergeCell ref="F698:J698"/>
    <mergeCell ref="A699:B699"/>
    <mergeCell ref="F699:J699"/>
    <mergeCell ref="A700:B700"/>
    <mergeCell ref="F700:J700"/>
    <mergeCell ref="A701:B701"/>
    <mergeCell ref="F701:J701"/>
    <mergeCell ref="A702:B702"/>
    <mergeCell ref="F702:J702"/>
    <mergeCell ref="A703:B703"/>
    <mergeCell ref="F703:J703"/>
    <mergeCell ref="A704:B704"/>
    <mergeCell ref="F704:J704"/>
    <mergeCell ref="A705:B705"/>
    <mergeCell ref="F705:J705"/>
    <mergeCell ref="B706:J706"/>
    <mergeCell ref="A707:J707"/>
    <mergeCell ref="C708:H708"/>
    <mergeCell ref="C709:H709"/>
    <mergeCell ref="B710:H710"/>
    <mergeCell ref="B711:H711"/>
    <mergeCell ref="A712:B712"/>
    <mergeCell ref="F712:J712"/>
    <mergeCell ref="A713:B713"/>
    <mergeCell ref="F713:J713"/>
    <mergeCell ref="A714:B714"/>
    <mergeCell ref="F714:J714"/>
    <mergeCell ref="A715:B715"/>
    <mergeCell ref="F715:J715"/>
    <mergeCell ref="A716:B716"/>
    <mergeCell ref="F716:J716"/>
    <mergeCell ref="A717:B717"/>
    <mergeCell ref="F717:J717"/>
    <mergeCell ref="A718:B718"/>
    <mergeCell ref="F718:J718"/>
    <mergeCell ref="A719:B719"/>
    <mergeCell ref="F719:J719"/>
    <mergeCell ref="A720:B720"/>
    <mergeCell ref="F720:J720"/>
    <mergeCell ref="A721:B721"/>
    <mergeCell ref="F721:J721"/>
    <mergeCell ref="A722:B722"/>
    <mergeCell ref="F722:J722"/>
    <mergeCell ref="A723:B723"/>
    <mergeCell ref="F723:J723"/>
    <mergeCell ref="A724:B724"/>
    <mergeCell ref="F724:J724"/>
    <mergeCell ref="A725:B725"/>
    <mergeCell ref="F725:J725"/>
    <mergeCell ref="A726:B726"/>
    <mergeCell ref="F726:J726"/>
    <mergeCell ref="A727:B727"/>
    <mergeCell ref="F727:J727"/>
    <mergeCell ref="A728:B728"/>
    <mergeCell ref="F728:J728"/>
    <mergeCell ref="A729:B729"/>
    <mergeCell ref="F729:J729"/>
    <mergeCell ref="A730:B730"/>
    <mergeCell ref="F730:J730"/>
    <mergeCell ref="A731:B731"/>
    <mergeCell ref="F731:J731"/>
    <mergeCell ref="A732:B732"/>
    <mergeCell ref="F732:J732"/>
    <mergeCell ref="A733:B733"/>
    <mergeCell ref="F733:J733"/>
    <mergeCell ref="A734:B734"/>
    <mergeCell ref="F734:J734"/>
    <mergeCell ref="A735:B735"/>
    <mergeCell ref="F735:J735"/>
    <mergeCell ref="A736:B736"/>
    <mergeCell ref="F736:J736"/>
    <mergeCell ref="A737:B737"/>
    <mergeCell ref="F737:J737"/>
    <mergeCell ref="A738:B738"/>
    <mergeCell ref="F738:J738"/>
    <mergeCell ref="A739:B739"/>
    <mergeCell ref="F739:J739"/>
    <mergeCell ref="A740:B740"/>
    <mergeCell ref="F740:J740"/>
    <mergeCell ref="A741:B741"/>
    <mergeCell ref="F741:J741"/>
    <mergeCell ref="A742:B742"/>
    <mergeCell ref="F742:J742"/>
    <mergeCell ref="B743:J743"/>
    <mergeCell ref="A744:J744"/>
    <mergeCell ref="C745:H745"/>
    <mergeCell ref="C746:H746"/>
    <mergeCell ref="B747:H747"/>
    <mergeCell ref="B748:H748"/>
    <mergeCell ref="A749:B749"/>
    <mergeCell ref="F749:J749"/>
    <mergeCell ref="A750:B750"/>
    <mergeCell ref="F750:J750"/>
    <mergeCell ref="A751:B751"/>
    <mergeCell ref="F751:J751"/>
    <mergeCell ref="A752:B752"/>
    <mergeCell ref="F752:J752"/>
    <mergeCell ref="A753:B753"/>
    <mergeCell ref="F753:J753"/>
    <mergeCell ref="A754:B754"/>
    <mergeCell ref="F754:J754"/>
    <mergeCell ref="A755:B755"/>
    <mergeCell ref="F755:J755"/>
    <mergeCell ref="A756:B756"/>
    <mergeCell ref="F756:J756"/>
    <mergeCell ref="A757:B757"/>
    <mergeCell ref="F757:J757"/>
    <mergeCell ref="A758:B758"/>
    <mergeCell ref="F758:J758"/>
    <mergeCell ref="A759:B759"/>
    <mergeCell ref="F759:J759"/>
    <mergeCell ref="A760:B760"/>
    <mergeCell ref="F760:J760"/>
    <mergeCell ref="A761:B761"/>
    <mergeCell ref="F761:J761"/>
    <mergeCell ref="A762:B762"/>
    <mergeCell ref="F762:J762"/>
    <mergeCell ref="A763:B763"/>
    <mergeCell ref="F763:J763"/>
    <mergeCell ref="A764:B764"/>
    <mergeCell ref="F764:J764"/>
    <mergeCell ref="A765:B765"/>
    <mergeCell ref="F765:J765"/>
    <mergeCell ref="A766:B766"/>
    <mergeCell ref="F766:J766"/>
    <mergeCell ref="A767:B767"/>
    <mergeCell ref="F767:J767"/>
    <mergeCell ref="A768:B768"/>
    <mergeCell ref="F768:J768"/>
    <mergeCell ref="A769:B769"/>
    <mergeCell ref="F769:J769"/>
    <mergeCell ref="A770:B770"/>
    <mergeCell ref="F770:J770"/>
    <mergeCell ref="A771:B771"/>
    <mergeCell ref="F771:J771"/>
    <mergeCell ref="A772:B772"/>
    <mergeCell ref="F772:J772"/>
    <mergeCell ref="A773:B773"/>
    <mergeCell ref="F773:J773"/>
    <mergeCell ref="A774:B774"/>
    <mergeCell ref="F774:J774"/>
    <mergeCell ref="A775:B775"/>
    <mergeCell ref="F775:J775"/>
    <mergeCell ref="A776:B776"/>
    <mergeCell ref="F776:J776"/>
    <mergeCell ref="A777:B777"/>
    <mergeCell ref="F777:J777"/>
    <mergeCell ref="A778:B778"/>
    <mergeCell ref="F778:J778"/>
    <mergeCell ref="A779:B779"/>
    <mergeCell ref="F779:J779"/>
    <mergeCell ref="B780:J780"/>
    <mergeCell ref="A781:J781"/>
    <mergeCell ref="C782:H782"/>
    <mergeCell ref="C783:H783"/>
    <mergeCell ref="B784:H784"/>
    <mergeCell ref="B785:H785"/>
    <mergeCell ref="A786:B786"/>
    <mergeCell ref="F786:J786"/>
    <mergeCell ref="A787:B787"/>
    <mergeCell ref="F787:J787"/>
    <mergeCell ref="A788:B788"/>
    <mergeCell ref="F788:J788"/>
    <mergeCell ref="A789:B789"/>
    <mergeCell ref="F789:J789"/>
    <mergeCell ref="A790:B790"/>
    <mergeCell ref="F790:J790"/>
    <mergeCell ref="A791:B791"/>
    <mergeCell ref="F791:J791"/>
    <mergeCell ref="A792:B792"/>
    <mergeCell ref="F792:J792"/>
    <mergeCell ref="A793:B793"/>
    <mergeCell ref="F793:J793"/>
    <mergeCell ref="A794:B794"/>
    <mergeCell ref="F794:J794"/>
    <mergeCell ref="A795:B795"/>
    <mergeCell ref="F795:J795"/>
    <mergeCell ref="A796:B796"/>
    <mergeCell ref="F796:J796"/>
    <mergeCell ref="A797:B797"/>
    <mergeCell ref="F797:J797"/>
    <mergeCell ref="A798:B798"/>
    <mergeCell ref="F798:J798"/>
    <mergeCell ref="A799:B799"/>
    <mergeCell ref="F799:J799"/>
    <mergeCell ref="A800:B800"/>
    <mergeCell ref="F800:J800"/>
    <mergeCell ref="A801:B801"/>
    <mergeCell ref="F801:J801"/>
    <mergeCell ref="A802:B802"/>
    <mergeCell ref="F802:J802"/>
    <mergeCell ref="A803:B803"/>
    <mergeCell ref="F803:J803"/>
    <mergeCell ref="A804:B804"/>
    <mergeCell ref="F804:J804"/>
    <mergeCell ref="A805:B805"/>
    <mergeCell ref="F805:J805"/>
    <mergeCell ref="A806:B806"/>
    <mergeCell ref="F806:J806"/>
    <mergeCell ref="A807:B807"/>
    <mergeCell ref="F807:J807"/>
    <mergeCell ref="A808:B808"/>
    <mergeCell ref="F808:J808"/>
    <mergeCell ref="A809:B809"/>
    <mergeCell ref="F809:J809"/>
    <mergeCell ref="A810:B810"/>
    <mergeCell ref="F810:J810"/>
    <mergeCell ref="F814:J814"/>
    <mergeCell ref="A811:B811"/>
    <mergeCell ref="F811:J811"/>
    <mergeCell ref="A812:B812"/>
    <mergeCell ref="F812:J812"/>
    <mergeCell ref="A1:J1"/>
    <mergeCell ref="B817:J817"/>
    <mergeCell ref="A818:J818"/>
    <mergeCell ref="A815:B815"/>
    <mergeCell ref="F815:J815"/>
    <mergeCell ref="A816:B816"/>
    <mergeCell ref="F816:J816"/>
    <mergeCell ref="A813:B813"/>
    <mergeCell ref="F813:J813"/>
    <mergeCell ref="A814:B814"/>
  </mergeCells>
  <conditionalFormatting sqref="D37 I783 H38:H39 I228 I265 I302 I339 I376 I413 I450 I487 I524 I561 I598 I635 I672 I709 I746 I38 I39:J39">
    <cfRule type="cellIs" priority="1" dxfId="0" operator="lessThan" stopIfTrue="1">
      <formula>-0.01</formula>
    </cfRule>
  </conditionalFormatting>
  <conditionalFormatting sqref="H6:H31">
    <cfRule type="cellIs" priority="2" dxfId="6" operator="equal" stopIfTrue="1">
      <formula>0</formula>
    </cfRule>
  </conditionalFormatting>
  <conditionalFormatting sqref="E30 I34">
    <cfRule type="cellIs" priority="3" dxfId="5" operator="equal" stopIfTrue="1">
      <formula>0</formula>
    </cfRule>
  </conditionalFormatting>
  <conditionalFormatting sqref="C36 C33:D33">
    <cfRule type="cellIs" priority="4" dxfId="0" operator="lessThan" stopIfTrue="1">
      <formula>0</formula>
    </cfRule>
  </conditionalFormatting>
  <conditionalFormatting sqref="I26">
    <cfRule type="cellIs" priority="5" dxfId="0" operator="lessThan" stopIfTrue="1">
      <formula>0</formula>
    </cfRule>
    <cfRule type="cellIs" priority="6" dxfId="2" operator="equal" stopIfTrue="1">
      <formula>0</formula>
    </cfRule>
  </conditionalFormatting>
  <conditionalFormatting sqref="L139">
    <cfRule type="cellIs" priority="7" dxfId="0" operator="notEqual" stopIfTrue="1">
      <formula>0</formula>
    </cfRule>
  </conditionalFormatting>
  <conditionalFormatting sqref="L153 L167">
    <cfRule type="cellIs" priority="8" dxfId="0" operator="notEqual" stopIfTrue="1">
      <formula>0</formula>
    </cfRule>
  </conditionalFormatting>
  <printOptions gridLines="1" horizontalCentered="1"/>
  <pageMargins left="0.2362204724409449" right="0.2362204724409449" top="0.2362204724409449" bottom="0.5118110236220472" header="0.2362204724409449" footer="0.2362204724409449"/>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Throneworld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Lords X Order form</dc:title>
  <dc:subject/>
  <dc:creator>Matt Holy - Modified by David Adams</dc:creator>
  <cp:keywords/>
  <dc:description/>
  <cp:lastModifiedBy>David Adams</cp:lastModifiedBy>
  <cp:lastPrinted>2007-12-13T20:43:07Z</cp:lastPrinted>
  <dcterms:created xsi:type="dcterms:W3CDTF">2003-12-30T17:53:30Z</dcterms:created>
  <dcterms:modified xsi:type="dcterms:W3CDTF">2007-11-05T11:16:25Z</dcterms:modified>
  <cp:category/>
  <cp:version/>
  <cp:contentType/>
  <cp:contentStatus/>
</cp:coreProperties>
</file>